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040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Arkusz1!$A$1:$I$138</definedName>
    <definedName name="_xlnm.Print_Area" localSheetId="1">Arkusz2!#REF!</definedName>
  </definedNames>
  <calcPr calcId="124519"/>
</workbook>
</file>

<file path=xl/calcChain.xml><?xml version="1.0" encoding="utf-8"?>
<calcChain xmlns="http://schemas.openxmlformats.org/spreadsheetml/2006/main">
  <c r="C16" i="1"/>
  <c r="H16"/>
  <c r="C15"/>
  <c r="D15"/>
  <c r="E15" s="1"/>
  <c r="H15"/>
  <c r="F137"/>
  <c r="D16" l="1"/>
  <c r="E16" s="1"/>
  <c r="H17"/>
  <c r="C17"/>
  <c r="E9"/>
  <c r="D17" l="1"/>
  <c r="D18" s="1"/>
  <c r="E17"/>
  <c r="C18"/>
  <c r="E18" s="1"/>
  <c r="H18"/>
  <c r="D19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l="1"/>
  <c r="D129" s="1"/>
  <c r="D130" s="1"/>
  <c r="D131" s="1"/>
  <c r="D132" s="1"/>
  <c r="D133" s="1"/>
  <c r="D134" s="1"/>
  <c r="D135" l="1"/>
  <c r="D136" s="1"/>
  <c r="C19" l="1"/>
  <c r="H19" l="1"/>
  <c r="E19"/>
  <c r="C20"/>
  <c r="H20" l="1"/>
  <c r="C21"/>
  <c r="E20"/>
  <c r="H21" l="1"/>
  <c r="G20"/>
  <c r="C22"/>
  <c r="E21"/>
  <c r="H22" l="1"/>
  <c r="G21"/>
  <c r="E22"/>
  <c r="C23"/>
  <c r="G22" l="1"/>
  <c r="H23"/>
  <c r="H24" s="1"/>
  <c r="E23"/>
  <c r="G23" s="1"/>
  <c r="C24"/>
  <c r="C25" l="1"/>
  <c r="E24"/>
  <c r="G24" s="1"/>
  <c r="H25"/>
  <c r="H26" l="1"/>
  <c r="C26"/>
  <c r="E25"/>
  <c r="G25" s="1"/>
  <c r="I25" l="1"/>
  <c r="H27"/>
  <c r="C27"/>
  <c r="E26"/>
  <c r="G26" s="1"/>
  <c r="H28" l="1"/>
  <c r="C28"/>
  <c r="E27"/>
  <c r="G27" s="1"/>
  <c r="C29" l="1"/>
  <c r="E28"/>
  <c r="G28" s="1"/>
  <c r="H29"/>
  <c r="C30" l="1"/>
  <c r="E29"/>
  <c r="G29" s="1"/>
  <c r="H30"/>
  <c r="E30" l="1"/>
  <c r="G30" s="1"/>
  <c r="C31"/>
  <c r="H31"/>
  <c r="C32" l="1"/>
  <c r="E31"/>
  <c r="G31" s="1"/>
  <c r="H32"/>
  <c r="H33" l="1"/>
  <c r="C33"/>
  <c r="E32"/>
  <c r="G32" s="1"/>
  <c r="C34" l="1"/>
  <c r="E33"/>
  <c r="G33" s="1"/>
  <c r="H34"/>
  <c r="H35" l="1"/>
  <c r="C35"/>
  <c r="E34"/>
  <c r="G34" s="1"/>
  <c r="H36" l="1"/>
  <c r="C36"/>
  <c r="E35"/>
  <c r="G35" s="1"/>
  <c r="E36" l="1"/>
  <c r="G36" s="1"/>
  <c r="C37"/>
  <c r="H37"/>
  <c r="E37" l="1"/>
  <c r="G37" s="1"/>
  <c r="C38"/>
  <c r="H38"/>
  <c r="H39" l="1"/>
  <c r="E38"/>
  <c r="G38" s="1"/>
  <c r="C39"/>
  <c r="I37"/>
  <c r="H40" l="1"/>
  <c r="E39"/>
  <c r="G39" s="1"/>
  <c r="C40"/>
  <c r="C41" l="1"/>
  <c r="E40"/>
  <c r="G40" s="1"/>
  <c r="H41"/>
  <c r="C42" l="1"/>
  <c r="E41"/>
  <c r="G41" s="1"/>
  <c r="H42"/>
  <c r="C43" l="1"/>
  <c r="E42"/>
  <c r="G42" s="1"/>
  <c r="H43"/>
  <c r="E43" l="1"/>
  <c r="G43" s="1"/>
  <c r="C44"/>
  <c r="H44"/>
  <c r="C45" l="1"/>
  <c r="E44"/>
  <c r="G44" s="1"/>
  <c r="H45"/>
  <c r="C46" l="1"/>
  <c r="E45"/>
  <c r="G45" s="1"/>
  <c r="H46"/>
  <c r="C47" l="1"/>
  <c r="E46"/>
  <c r="G46" s="1"/>
  <c r="H47"/>
  <c r="C48" l="1"/>
  <c r="E47"/>
  <c r="G47" s="1"/>
  <c r="H48"/>
  <c r="H49" l="1"/>
  <c r="C49"/>
  <c r="E48"/>
  <c r="G48" s="1"/>
  <c r="H50" l="1"/>
  <c r="C50"/>
  <c r="E49"/>
  <c r="G49" s="1"/>
  <c r="E50" l="1"/>
  <c r="G50" s="1"/>
  <c r="C51"/>
  <c r="H51"/>
  <c r="I49"/>
  <c r="H52" l="1"/>
  <c r="E51"/>
  <c r="G51" s="1"/>
  <c r="C52"/>
  <c r="H53" l="1"/>
  <c r="E52"/>
  <c r="G52" s="1"/>
  <c r="C53"/>
  <c r="H54" l="1"/>
  <c r="C54"/>
  <c r="E53"/>
  <c r="G53" s="1"/>
  <c r="E54" l="1"/>
  <c r="G54" s="1"/>
  <c r="C55"/>
  <c r="H55"/>
  <c r="C56" l="1"/>
  <c r="E55"/>
  <c r="G55" s="1"/>
  <c r="H56"/>
  <c r="H57" l="1"/>
  <c r="C57"/>
  <c r="E56"/>
  <c r="G56" s="1"/>
  <c r="E57" l="1"/>
  <c r="G57" s="1"/>
  <c r="C58"/>
  <c r="H58"/>
  <c r="C59" l="1"/>
  <c r="E58"/>
  <c r="G58" s="1"/>
  <c r="H59"/>
  <c r="C60" l="1"/>
  <c r="E59"/>
  <c r="G59" s="1"/>
  <c r="H60"/>
  <c r="E60" l="1"/>
  <c r="G60" s="1"/>
  <c r="C61"/>
  <c r="H61"/>
  <c r="C62" l="1"/>
  <c r="E61"/>
  <c r="G61" s="1"/>
  <c r="I61" s="1"/>
  <c r="H62"/>
  <c r="C63" l="1"/>
  <c r="E62"/>
  <c r="G62" s="1"/>
  <c r="H63"/>
  <c r="H64" l="1"/>
  <c r="C64"/>
  <c r="E63"/>
  <c r="G63" s="1"/>
  <c r="H65" l="1"/>
  <c r="E64"/>
  <c r="G64" s="1"/>
  <c r="C65"/>
  <c r="E65" l="1"/>
  <c r="G65" s="1"/>
  <c r="C66"/>
  <c r="H66"/>
  <c r="C67" l="1"/>
  <c r="E66"/>
  <c r="G66" s="1"/>
  <c r="H67"/>
  <c r="H68" l="1"/>
  <c r="E67"/>
  <c r="G67" s="1"/>
  <c r="C68"/>
  <c r="H69" l="1"/>
  <c r="C69"/>
  <c r="E68"/>
  <c r="G68" s="1"/>
  <c r="C70" l="1"/>
  <c r="E69"/>
  <c r="G69" s="1"/>
  <c r="H70"/>
  <c r="H71" l="1"/>
  <c r="C71"/>
  <c r="E70"/>
  <c r="G70" s="1"/>
  <c r="H72" l="1"/>
  <c r="E71"/>
  <c r="G71" s="1"/>
  <c r="C72"/>
  <c r="H73" l="1"/>
  <c r="C73"/>
  <c r="E72"/>
  <c r="G72" s="1"/>
  <c r="H74" l="1"/>
  <c r="C74"/>
  <c r="E73"/>
  <c r="G73" s="1"/>
  <c r="I73" s="1"/>
  <c r="H75" l="1"/>
  <c r="C75"/>
  <c r="E74"/>
  <c r="G74" s="1"/>
  <c r="H76" l="1"/>
  <c r="C76"/>
  <c r="E75"/>
  <c r="G75" s="1"/>
  <c r="H77" l="1"/>
  <c r="C77"/>
  <c r="E76"/>
  <c r="G76" s="1"/>
  <c r="H78" l="1"/>
  <c r="C78"/>
  <c r="E77"/>
  <c r="G77" s="1"/>
  <c r="H79" l="1"/>
  <c r="E78"/>
  <c r="G78" s="1"/>
  <c r="C79"/>
  <c r="E79" l="1"/>
  <c r="G79" s="1"/>
  <c r="C80"/>
  <c r="H80"/>
  <c r="H81" l="1"/>
  <c r="C81"/>
  <c r="E80"/>
  <c r="G80" s="1"/>
  <c r="E81" l="1"/>
  <c r="G81" s="1"/>
  <c r="C82"/>
  <c r="H82"/>
  <c r="H83" l="1"/>
  <c r="C83"/>
  <c r="E82"/>
  <c r="G82" s="1"/>
  <c r="H84" l="1"/>
  <c r="C84"/>
  <c r="E83"/>
  <c r="G83" s="1"/>
  <c r="E84" l="1"/>
  <c r="G84" s="1"/>
  <c r="C85"/>
  <c r="H85"/>
  <c r="H86" l="1"/>
  <c r="C86"/>
  <c r="E85"/>
  <c r="G85" s="1"/>
  <c r="I85" s="1"/>
  <c r="H87" l="1"/>
  <c r="C87"/>
  <c r="E86"/>
  <c r="G86" s="1"/>
  <c r="H88" l="1"/>
  <c r="C88"/>
  <c r="E87"/>
  <c r="G87" s="1"/>
  <c r="E88" l="1"/>
  <c r="G88" s="1"/>
  <c r="C89"/>
  <c r="H89"/>
  <c r="H90" l="1"/>
  <c r="E89"/>
  <c r="G89" s="1"/>
  <c r="C90"/>
  <c r="H91" l="1"/>
  <c r="E90"/>
  <c r="G90" s="1"/>
  <c r="C91"/>
  <c r="H92" l="1"/>
  <c r="E91"/>
  <c r="G91" s="1"/>
  <c r="C92"/>
  <c r="H93" l="1"/>
  <c r="C93"/>
  <c r="E92"/>
  <c r="G92" s="1"/>
  <c r="H94" l="1"/>
  <c r="C94"/>
  <c r="E93"/>
  <c r="G93" s="1"/>
  <c r="H95" l="1"/>
  <c r="C95"/>
  <c r="E94"/>
  <c r="G94" s="1"/>
  <c r="H96" l="1"/>
  <c r="C96"/>
  <c r="E95"/>
  <c r="G95" s="1"/>
  <c r="H97" l="1"/>
  <c r="C97"/>
  <c r="E96"/>
  <c r="G96" s="1"/>
  <c r="H98" l="1"/>
  <c r="E97"/>
  <c r="G97" s="1"/>
  <c r="I97" s="1"/>
  <c r="C98"/>
  <c r="H99" l="1"/>
  <c r="C99"/>
  <c r="E98"/>
  <c r="G98" s="1"/>
  <c r="H100" l="1"/>
  <c r="C100"/>
  <c r="E99"/>
  <c r="G99" s="1"/>
  <c r="E100" l="1"/>
  <c r="G100" s="1"/>
  <c r="C101"/>
  <c r="H101"/>
  <c r="H102" l="1"/>
  <c r="E101"/>
  <c r="G101" s="1"/>
  <c r="C102"/>
  <c r="H103" l="1"/>
  <c r="E102"/>
  <c r="G102" s="1"/>
  <c r="C103"/>
  <c r="H104" l="1"/>
  <c r="E103"/>
  <c r="G103" s="1"/>
  <c r="C104"/>
  <c r="H105" l="1"/>
  <c r="C105"/>
  <c r="E104"/>
  <c r="G104" s="1"/>
  <c r="H106" l="1"/>
  <c r="C106"/>
  <c r="E105"/>
  <c r="G105" s="1"/>
  <c r="H107" l="1"/>
  <c r="E106"/>
  <c r="G106" s="1"/>
  <c r="C107"/>
  <c r="H108" l="1"/>
  <c r="C108"/>
  <c r="E107"/>
  <c r="G108" s="1"/>
  <c r="G107"/>
  <c r="H109" l="1"/>
  <c r="E108"/>
  <c r="G109" s="1"/>
  <c r="I109" s="1"/>
  <c r="C109"/>
  <c r="H110" l="1"/>
  <c r="C110"/>
  <c r="E109"/>
  <c r="G110" s="1"/>
  <c r="E110" l="1"/>
  <c r="G111" s="1"/>
  <c r="C111"/>
  <c r="H111"/>
  <c r="H112" l="1"/>
  <c r="E111"/>
  <c r="G112" s="1"/>
  <c r="C112"/>
  <c r="C113" l="1"/>
  <c r="E112"/>
  <c r="G113" s="1"/>
  <c r="H113"/>
  <c r="C114" l="1"/>
  <c r="E113"/>
  <c r="G114" s="1"/>
  <c r="H114"/>
  <c r="C115" l="1"/>
  <c r="E114"/>
  <c r="G115" s="1"/>
  <c r="H115"/>
  <c r="C116" l="1"/>
  <c r="E115"/>
  <c r="G116" s="1"/>
  <c r="H116"/>
  <c r="H117" l="1"/>
  <c r="E116"/>
  <c r="G117" s="1"/>
  <c r="C117"/>
  <c r="H118" l="1"/>
  <c r="E117"/>
  <c r="G118" s="1"/>
  <c r="C118"/>
  <c r="C119" l="1"/>
  <c r="E118"/>
  <c r="G119" s="1"/>
  <c r="H119"/>
  <c r="H120" s="1"/>
  <c r="H121" s="1"/>
  <c r="H122" s="1"/>
  <c r="H123" s="1"/>
  <c r="H124" s="1"/>
  <c r="H125" s="1"/>
  <c r="H126" s="1"/>
  <c r="H127" s="1"/>
  <c r="H128" l="1"/>
  <c r="H129" s="1"/>
  <c r="H130" s="1"/>
  <c r="H131" s="1"/>
  <c r="E119"/>
  <c r="G120" s="1"/>
  <c r="C120"/>
  <c r="H132" l="1"/>
  <c r="H133" s="1"/>
  <c r="H134" s="1"/>
  <c r="C121"/>
  <c r="E120"/>
  <c r="G121" s="1"/>
  <c r="I121" s="1"/>
  <c r="H135" l="1"/>
  <c r="H136" s="1"/>
  <c r="C122"/>
  <c r="E121"/>
  <c r="G122" s="1"/>
  <c r="C123" l="1"/>
  <c r="E122"/>
  <c r="G123" s="1"/>
  <c r="C124" l="1"/>
  <c r="E123"/>
  <c r="G124" s="1"/>
  <c r="C125" l="1"/>
  <c r="E124"/>
  <c r="G125" s="1"/>
  <c r="C126" l="1"/>
  <c r="E125"/>
  <c r="G126" s="1"/>
  <c r="C127" l="1"/>
  <c r="C128" s="1"/>
  <c r="E126"/>
  <c r="G127" s="1"/>
  <c r="C129" l="1"/>
  <c r="E128"/>
  <c r="G129" s="1"/>
  <c r="E127"/>
  <c r="G128" l="1"/>
  <c r="C130"/>
  <c r="E129"/>
  <c r="G130" s="1"/>
  <c r="C131" l="1"/>
  <c r="E130"/>
  <c r="G131" s="1"/>
  <c r="C132" l="1"/>
  <c r="E131"/>
  <c r="G132" s="1"/>
  <c r="E132" l="1"/>
  <c r="G133" s="1"/>
  <c r="I133" s="1"/>
  <c r="C133"/>
  <c r="C134" l="1"/>
  <c r="C135" s="1"/>
  <c r="E135" s="1"/>
  <c r="E133"/>
  <c r="G134" s="1"/>
  <c r="E134" l="1"/>
  <c r="G135" s="1"/>
  <c r="C136" l="1"/>
  <c r="E136" s="1"/>
  <c r="G136"/>
  <c r="G137" s="1"/>
  <c r="I136" l="1"/>
  <c r="I137" s="1"/>
</calcChain>
</file>

<file path=xl/sharedStrings.xml><?xml version="1.0" encoding="utf-8"?>
<sst xmlns="http://schemas.openxmlformats.org/spreadsheetml/2006/main" count="22" uniqueCount="22">
  <si>
    <t>PODSTAWOWE PARAMETRY FINANSOWANIA</t>
  </si>
  <si>
    <t>Podstawa oprocentowania</t>
  </si>
  <si>
    <t xml:space="preserve">Wibor 3 M </t>
  </si>
  <si>
    <t>Marża</t>
  </si>
  <si>
    <t>Data</t>
  </si>
  <si>
    <t>Baza % rocznie</t>
  </si>
  <si>
    <t xml:space="preserve">Stopa % </t>
  </si>
  <si>
    <t>Rata kapitałowa</t>
  </si>
  <si>
    <t>Saldo zadłużenia</t>
  </si>
  <si>
    <t>Kwota kredytu w zł</t>
  </si>
  <si>
    <t>Ogółem</t>
  </si>
  <si>
    <t>Naliczone odsetki miesięczne</t>
  </si>
  <si>
    <t>Marża /obejmuje całość obsługi kredytu/ w %</t>
  </si>
  <si>
    <t>Oprocentowanie łącznie w %</t>
  </si>
  <si>
    <t>4=2+3</t>
  </si>
  <si>
    <t>Odsetki roczne</t>
  </si>
  <si>
    <t>x</t>
  </si>
  <si>
    <t>Poz.</t>
  </si>
  <si>
    <t xml:space="preserve"> </t>
  </si>
  <si>
    <t>WIBOR 3M w %</t>
  </si>
  <si>
    <t>Termin wykorzystania kredytu w pełnej wysokości , jednorazowo</t>
  </si>
  <si>
    <t>Załącznik nr 1a do SIWZ</t>
  </si>
</sst>
</file>

<file path=xl/styles.xml><?xml version="1.0" encoding="utf-8"?>
<styleSheet xmlns="http://schemas.openxmlformats.org/spreadsheetml/2006/main">
  <numFmts count="1">
    <numFmt numFmtId="164" formatCode="mmm\ yy"/>
  </numFmts>
  <fonts count="16"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sz val="9"/>
      <name val="Times New Roman"/>
      <family val="1"/>
    </font>
    <font>
      <b/>
      <i/>
      <sz val="9"/>
      <name val="Arial CE"/>
      <charset val="238"/>
    </font>
    <font>
      <b/>
      <sz val="9"/>
      <color indexed="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sz val="11"/>
      <name val="Times New Roman"/>
      <family val="1"/>
      <charset val="238"/>
    </font>
    <font>
      <sz val="10"/>
      <color theme="1"/>
      <name val="Arial CE"/>
      <family val="2"/>
      <charset val="238"/>
    </font>
    <font>
      <b/>
      <sz val="10"/>
      <name val="Arial CE"/>
      <charset val="238"/>
    </font>
    <font>
      <b/>
      <sz val="9"/>
      <color indexed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4" fontId="1" fillId="0" borderId="0" xfId="0" applyNumberFormat="1" applyFont="1" applyFill="1"/>
    <xf numFmtId="0" fontId="1" fillId="0" borderId="0" xfId="0" applyFont="1" applyAlignment="1">
      <alignment vertical="center"/>
    </xf>
    <xf numFmtId="0" fontId="2" fillId="0" borderId="0" xfId="0" applyFont="1"/>
    <xf numFmtId="164" fontId="3" fillId="0" borderId="0" xfId="0" applyNumberFormat="1" applyFont="1"/>
    <xf numFmtId="10" fontId="3" fillId="0" borderId="0" xfId="0" applyNumberFormat="1" applyFont="1"/>
    <xf numFmtId="4" fontId="4" fillId="0" borderId="0" xfId="0" applyNumberFormat="1" applyFont="1"/>
    <xf numFmtId="0" fontId="3" fillId="0" borderId="0" xfId="0" applyFont="1"/>
    <xf numFmtId="4" fontId="3" fillId="0" borderId="0" xfId="0" applyNumberFormat="1" applyFont="1"/>
    <xf numFmtId="164" fontId="5" fillId="2" borderId="0" xfId="0" applyNumberFormat="1" applyFont="1" applyFill="1" applyBorder="1" applyAlignment="1"/>
    <xf numFmtId="4" fontId="3" fillId="0" borderId="0" xfId="0" applyNumberFormat="1" applyFont="1" applyFill="1"/>
    <xf numFmtId="4" fontId="5" fillId="3" borderId="1" xfId="0" applyNumberFormat="1" applyFont="1" applyFill="1" applyBorder="1" applyAlignment="1"/>
    <xf numFmtId="164" fontId="5" fillId="0" borderId="0" xfId="0" applyNumberFormat="1" applyFont="1" applyBorder="1" applyAlignment="1">
      <alignment horizontal="left"/>
    </xf>
    <xf numFmtId="4" fontId="5" fillId="3" borderId="1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10" fontId="5" fillId="3" borderId="1" xfId="0" applyNumberFormat="1" applyFont="1" applyFill="1" applyBorder="1" applyAlignment="1"/>
    <xf numFmtId="0" fontId="8" fillId="0" borderId="0" xfId="0" applyFont="1"/>
    <xf numFmtId="10" fontId="7" fillId="3" borderId="1" xfId="0" applyNumberFormat="1" applyFont="1" applyFill="1" applyBorder="1" applyAlignment="1"/>
    <xf numFmtId="10" fontId="5" fillId="0" borderId="0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4" fontId="9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Border="1"/>
    <xf numFmtId="164" fontId="4" fillId="0" borderId="0" xfId="0" applyNumberFormat="1" applyFont="1"/>
    <xf numFmtId="4" fontId="10" fillId="0" borderId="1" xfId="0" applyNumberFormat="1" applyFont="1" applyFill="1" applyBorder="1"/>
    <xf numFmtId="4" fontId="11" fillId="0" borderId="1" xfId="0" applyNumberFormat="1" applyFont="1" applyFill="1" applyBorder="1"/>
    <xf numFmtId="10" fontId="3" fillId="0" borderId="2" xfId="0" applyNumberFormat="1" applyFont="1" applyFill="1" applyBorder="1"/>
    <xf numFmtId="10" fontId="6" fillId="0" borderId="3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164" fontId="7" fillId="0" borderId="4" xfId="0" applyNumberFormat="1" applyFont="1" applyBorder="1" applyAlignment="1"/>
    <xf numFmtId="164" fontId="7" fillId="0" borderId="5" xfId="0" applyNumberFormat="1" applyFont="1" applyBorder="1" applyAlignment="1"/>
    <xf numFmtId="49" fontId="3" fillId="6" borderId="1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/>
    <xf numFmtId="4" fontId="9" fillId="0" borderId="6" xfId="0" applyNumberFormat="1" applyFont="1" applyFill="1" applyBorder="1"/>
    <xf numFmtId="4" fontId="4" fillId="0" borderId="6" xfId="0" applyNumberFormat="1" applyFont="1" applyFill="1" applyBorder="1"/>
    <xf numFmtId="4" fontId="1" fillId="0" borderId="1" xfId="0" applyNumberFormat="1" applyFont="1" applyBorder="1"/>
    <xf numFmtId="4" fontId="2" fillId="0" borderId="1" xfId="0" applyNumberFormat="1" applyFont="1" applyBorder="1"/>
    <xf numFmtId="10" fontId="6" fillId="7" borderId="3" xfId="0" applyNumberFormat="1" applyFont="1" applyFill="1" applyBorder="1"/>
    <xf numFmtId="10" fontId="3" fillId="7" borderId="2" xfId="0" applyNumberFormat="1" applyFont="1" applyFill="1" applyBorder="1"/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164" fontId="5" fillId="4" borderId="5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/>
    <xf numFmtId="14" fontId="4" fillId="0" borderId="5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3" fillId="8" borderId="1" xfId="0" applyFont="1" applyFill="1" applyBorder="1"/>
    <xf numFmtId="0" fontId="1" fillId="8" borderId="1" xfId="0" applyFont="1" applyFill="1" applyBorder="1"/>
    <xf numFmtId="0" fontId="14" fillId="7" borderId="1" xfId="0" applyFont="1" applyFill="1" applyBorder="1" applyAlignment="1">
      <alignment vertical="center"/>
    </xf>
    <xf numFmtId="10" fontId="4" fillId="7" borderId="2" xfId="0" applyNumberFormat="1" applyFont="1" applyFill="1" applyBorder="1"/>
    <xf numFmtId="10" fontId="4" fillId="7" borderId="3" xfId="0" applyNumberFormat="1" applyFont="1" applyFill="1" applyBorder="1"/>
    <xf numFmtId="10" fontId="4" fillId="0" borderId="3" xfId="0" applyNumberFormat="1" applyFont="1" applyFill="1" applyBorder="1"/>
    <xf numFmtId="4" fontId="15" fillId="0" borderId="1" xfId="0" applyNumberFormat="1" applyFont="1" applyFill="1" applyBorder="1"/>
    <xf numFmtId="4" fontId="14" fillId="0" borderId="1" xfId="0" applyNumberFormat="1" applyFont="1" applyBorder="1"/>
    <xf numFmtId="4" fontId="3" fillId="0" borderId="0" xfId="0" applyNumberFormat="1" applyFont="1" applyFill="1" applyBorder="1"/>
    <xf numFmtId="0" fontId="13" fillId="0" borderId="0" xfId="0" applyFont="1" applyBorder="1"/>
    <xf numFmtId="0" fontId="12" fillId="0" borderId="0" xfId="0" applyFont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5" fillId="5" borderId="4" xfId="0" applyNumberFormat="1" applyFont="1" applyFill="1" applyBorder="1" applyAlignment="1">
      <alignment horizontal="center" wrapText="1"/>
    </xf>
    <xf numFmtId="164" fontId="5" fillId="5" borderId="5" xfId="0" applyNumberFormat="1" applyFont="1" applyFill="1" applyBorder="1" applyAlignment="1">
      <alignment horizontal="center" wrapText="1"/>
    </xf>
    <xf numFmtId="164" fontId="7" fillId="0" borderId="4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wrapText="1"/>
    </xf>
    <xf numFmtId="164" fontId="4" fillId="0" borderId="4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left"/>
    </xf>
    <xf numFmtId="164" fontId="7" fillId="0" borderId="6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164" fontId="7" fillId="0" borderId="6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workbookViewId="0">
      <selection activeCell="G8" sqref="G8"/>
    </sheetView>
  </sheetViews>
  <sheetFormatPr defaultRowHeight="12.75"/>
  <cols>
    <col min="1" max="1" width="4.5703125" style="3" customWidth="1"/>
    <col min="2" max="2" width="10.140625" style="1" customWidth="1"/>
    <col min="3" max="3" width="8.7109375" style="1" customWidth="1"/>
    <col min="4" max="4" width="12.140625" style="1" customWidth="1"/>
    <col min="5" max="5" width="12" style="2" customWidth="1"/>
    <col min="6" max="6" width="11.85546875" style="2" customWidth="1"/>
    <col min="7" max="7" width="11.42578125" style="4" customWidth="1"/>
    <col min="8" max="8" width="13.28515625" style="3" customWidth="1"/>
    <col min="9" max="9" width="10" style="3" customWidth="1"/>
    <col min="10" max="10" width="13.5703125" style="3" customWidth="1"/>
    <col min="11" max="11" width="14" style="3" customWidth="1"/>
    <col min="12" max="12" width="14.140625" style="3" customWidth="1"/>
    <col min="13" max="13" width="13.42578125" style="3" customWidth="1"/>
    <col min="14" max="14" width="14.42578125" style="3" customWidth="1"/>
    <col min="15" max="16384" width="9.140625" style="3"/>
  </cols>
  <sheetData>
    <row r="1" spans="1:10" ht="15">
      <c r="A1" s="82" t="s">
        <v>21</v>
      </c>
      <c r="B1" s="82"/>
      <c r="C1" s="82"/>
      <c r="D1" s="82"/>
      <c r="E1" s="8"/>
      <c r="F1" s="8"/>
      <c r="G1" s="9"/>
      <c r="H1" s="67"/>
      <c r="I1" s="67"/>
    </row>
    <row r="2" spans="1:10">
      <c r="B2" s="27"/>
      <c r="C2" s="27"/>
      <c r="D2" s="7"/>
      <c r="E2" s="8"/>
      <c r="F2" s="8"/>
      <c r="G2" s="11"/>
      <c r="H2" s="10"/>
    </row>
    <row r="3" spans="1:10">
      <c r="B3" s="7"/>
      <c r="C3" s="7"/>
      <c r="D3" s="7"/>
      <c r="E3" s="8"/>
      <c r="F3" s="8"/>
      <c r="G3" s="11"/>
      <c r="H3" s="10"/>
    </row>
    <row r="4" spans="1:10" ht="26.25" customHeight="1">
      <c r="A4" s="57" t="s">
        <v>17</v>
      </c>
      <c r="B4" s="70" t="s">
        <v>0</v>
      </c>
      <c r="C4" s="70"/>
      <c r="D4" s="70"/>
      <c r="E4" s="71"/>
      <c r="F4" s="12"/>
      <c r="G4" s="13"/>
      <c r="H4" s="10"/>
    </row>
    <row r="5" spans="1:10" ht="19.5" customHeight="1">
      <c r="A5" s="58">
        <v>1</v>
      </c>
      <c r="B5" s="74" t="s">
        <v>9</v>
      </c>
      <c r="C5" s="74"/>
      <c r="D5" s="75"/>
      <c r="E5" s="14">
        <v>2800000</v>
      </c>
      <c r="F5" s="15"/>
      <c r="G5" s="13"/>
      <c r="H5" s="10"/>
    </row>
    <row r="6" spans="1:10" ht="15" customHeight="1">
      <c r="A6" s="58">
        <v>2</v>
      </c>
      <c r="B6" s="35" t="s">
        <v>1</v>
      </c>
      <c r="C6" s="35"/>
      <c r="D6" s="36"/>
      <c r="E6" s="16" t="s">
        <v>2</v>
      </c>
      <c r="F6" s="17"/>
      <c r="G6" s="65"/>
      <c r="H6" s="10"/>
    </row>
    <row r="7" spans="1:10" ht="17.25" customHeight="1">
      <c r="A7" s="58">
        <v>3</v>
      </c>
      <c r="B7" s="76" t="s">
        <v>19</v>
      </c>
      <c r="C7" s="77"/>
      <c r="D7" s="78"/>
      <c r="E7" s="18">
        <v>1.7299999999999999E-2</v>
      </c>
      <c r="F7" s="19"/>
      <c r="G7" s="66" t="s">
        <v>18</v>
      </c>
      <c r="H7" s="10"/>
    </row>
    <row r="8" spans="1:10" ht="29.25" customHeight="1">
      <c r="A8" s="58">
        <v>4</v>
      </c>
      <c r="B8" s="72" t="s">
        <v>12</v>
      </c>
      <c r="C8" s="72"/>
      <c r="D8" s="73"/>
      <c r="E8" s="20">
        <v>0</v>
      </c>
      <c r="F8" s="21"/>
      <c r="G8" s="65"/>
      <c r="H8" s="10"/>
    </row>
    <row r="9" spans="1:10" ht="15.75" customHeight="1">
      <c r="A9" s="58">
        <v>5</v>
      </c>
      <c r="B9" s="35" t="s">
        <v>13</v>
      </c>
      <c r="C9" s="35"/>
      <c r="D9" s="36"/>
      <c r="E9" s="18">
        <f>E7+E8</f>
        <v>1.7299999999999999E-2</v>
      </c>
      <c r="F9" s="21"/>
      <c r="G9" s="13"/>
      <c r="H9" s="10"/>
    </row>
    <row r="10" spans="1:10" ht="30.75" customHeight="1">
      <c r="A10" s="58">
        <v>6</v>
      </c>
      <c r="B10" s="79" t="s">
        <v>20</v>
      </c>
      <c r="C10" s="80"/>
      <c r="D10" s="81"/>
      <c r="E10" s="22">
        <v>42919</v>
      </c>
      <c r="F10" s="21"/>
      <c r="G10" s="13"/>
      <c r="H10" s="10"/>
    </row>
    <row r="11" spans="1:10">
      <c r="A11" s="58"/>
      <c r="B11" s="7"/>
      <c r="C11" s="7"/>
      <c r="D11" s="7"/>
      <c r="E11" s="8"/>
      <c r="F11" s="23"/>
      <c r="G11" s="13"/>
      <c r="H11" s="10"/>
    </row>
    <row r="12" spans="1:10" ht="27" customHeight="1">
      <c r="A12" s="54"/>
      <c r="B12" s="50" t="s">
        <v>4</v>
      </c>
      <c r="C12" s="32" t="s">
        <v>5</v>
      </c>
      <c r="D12" s="33" t="s">
        <v>3</v>
      </c>
      <c r="E12" s="33" t="s">
        <v>6</v>
      </c>
      <c r="F12" s="8"/>
      <c r="G12" s="13"/>
      <c r="H12" s="10"/>
    </row>
    <row r="13" spans="1:10" ht="12.75" customHeight="1">
      <c r="A13" s="54"/>
      <c r="B13" s="38">
        <v>1</v>
      </c>
      <c r="C13" s="38">
        <v>2</v>
      </c>
      <c r="D13" s="39">
        <v>3</v>
      </c>
      <c r="E13" s="39" t="s">
        <v>14</v>
      </c>
      <c r="F13" s="37">
        <v>5</v>
      </c>
      <c r="G13" s="37">
        <v>6</v>
      </c>
      <c r="H13" s="37">
        <v>8</v>
      </c>
      <c r="I13" s="37">
        <v>9</v>
      </c>
    </row>
    <row r="14" spans="1:10" s="5" customFormat="1" ht="55.5" customHeight="1">
      <c r="A14" s="55"/>
      <c r="B14" s="51"/>
      <c r="C14" s="30"/>
      <c r="D14" s="31"/>
      <c r="E14" s="31"/>
      <c r="F14" s="32" t="s">
        <v>7</v>
      </c>
      <c r="G14" s="32" t="s">
        <v>11</v>
      </c>
      <c r="H14" s="32" t="s">
        <v>8</v>
      </c>
      <c r="I14" s="32" t="s">
        <v>15</v>
      </c>
      <c r="J14" s="34"/>
    </row>
    <row r="15" spans="1:10">
      <c r="A15" s="56">
        <v>19</v>
      </c>
      <c r="B15" s="53">
        <v>42825</v>
      </c>
      <c r="C15" s="46">
        <f>E7</f>
        <v>1.7299999999999999E-2</v>
      </c>
      <c r="D15" s="45">
        <f>E8</f>
        <v>0</v>
      </c>
      <c r="E15" s="31">
        <f t="shared" ref="E15:E63" si="0">C15+D15</f>
        <v>1.7299999999999999E-2</v>
      </c>
      <c r="F15" s="49"/>
      <c r="G15" s="28"/>
      <c r="H15" s="40">
        <f>E5</f>
        <v>2800000</v>
      </c>
      <c r="I15" s="43"/>
    </row>
    <row r="16" spans="1:10" s="6" customFormat="1">
      <c r="A16" s="56">
        <v>24</v>
      </c>
      <c r="B16" s="53">
        <v>42825</v>
      </c>
      <c r="C16" s="46">
        <f>C15</f>
        <v>1.7299999999999999E-2</v>
      </c>
      <c r="D16" s="45">
        <f>D15</f>
        <v>0</v>
      </c>
      <c r="E16" s="31">
        <f t="shared" si="0"/>
        <v>1.7299999999999999E-2</v>
      </c>
      <c r="F16" s="24"/>
      <c r="G16" s="29"/>
      <c r="H16" s="41">
        <f>H15-F16</f>
        <v>2800000</v>
      </c>
      <c r="I16" s="44"/>
    </row>
    <row r="17" spans="1:9">
      <c r="A17" s="56">
        <v>25</v>
      </c>
      <c r="B17" s="53">
        <v>42947</v>
      </c>
      <c r="C17" s="46">
        <f t="shared" ref="C17:C64" si="1">C16</f>
        <v>1.7299999999999999E-2</v>
      </c>
      <c r="D17" s="45">
        <f t="shared" ref="D17:D64" si="2">D16</f>
        <v>0</v>
      </c>
      <c r="E17" s="31">
        <f t="shared" si="0"/>
        <v>1.7299999999999999E-2</v>
      </c>
      <c r="F17" s="49"/>
      <c r="G17" s="28"/>
      <c r="H17" s="40">
        <f t="shared" ref="H17:H47" si="3">H16-F17</f>
        <v>2800000</v>
      </c>
      <c r="I17" s="43"/>
    </row>
    <row r="18" spans="1:9" ht="12.75" customHeight="1">
      <c r="A18" s="54">
        <v>26</v>
      </c>
      <c r="B18" s="53">
        <v>42947</v>
      </c>
      <c r="C18" s="46">
        <f t="shared" si="1"/>
        <v>1.7299999999999999E-2</v>
      </c>
      <c r="D18" s="45">
        <f t="shared" si="2"/>
        <v>0</v>
      </c>
      <c r="E18" s="31">
        <f t="shared" si="0"/>
        <v>1.7299999999999999E-2</v>
      </c>
      <c r="F18" s="25"/>
      <c r="G18" s="28"/>
      <c r="H18" s="40">
        <f t="shared" si="3"/>
        <v>2800000</v>
      </c>
      <c r="I18" s="43"/>
    </row>
    <row r="19" spans="1:9" s="6" customFormat="1" ht="12" customHeight="1">
      <c r="A19" s="56">
        <v>27</v>
      </c>
      <c r="B19" s="53">
        <v>42947</v>
      </c>
      <c r="C19" s="46">
        <f>C18</f>
        <v>1.7299999999999999E-2</v>
      </c>
      <c r="D19" s="45">
        <f>D18</f>
        <v>0</v>
      </c>
      <c r="E19" s="31">
        <f t="shared" si="0"/>
        <v>1.7299999999999999E-2</v>
      </c>
      <c r="F19" s="24"/>
      <c r="G19" s="29"/>
      <c r="H19" s="41">
        <f>H18-F19</f>
        <v>2800000</v>
      </c>
      <c r="I19" s="44"/>
    </row>
    <row r="20" spans="1:9">
      <c r="A20" s="56">
        <v>28</v>
      </c>
      <c r="B20" s="53">
        <v>42947</v>
      </c>
      <c r="C20" s="46">
        <f t="shared" si="1"/>
        <v>1.7299999999999999E-2</v>
      </c>
      <c r="D20" s="45">
        <f t="shared" si="2"/>
        <v>0</v>
      </c>
      <c r="E20" s="31">
        <f t="shared" si="0"/>
        <v>1.7299999999999999E-2</v>
      </c>
      <c r="F20" s="48"/>
      <c r="G20" s="28">
        <f t="shared" ref="G17:G22" si="4">H20*E20/365*(B20-B19)</f>
        <v>0</v>
      </c>
      <c r="H20" s="40">
        <f t="shared" si="3"/>
        <v>2800000</v>
      </c>
      <c r="I20" s="43"/>
    </row>
    <row r="21" spans="1:9">
      <c r="A21" s="56">
        <v>29</v>
      </c>
      <c r="B21" s="53">
        <v>42978</v>
      </c>
      <c r="C21" s="46">
        <f t="shared" si="1"/>
        <v>1.7299999999999999E-2</v>
      </c>
      <c r="D21" s="45">
        <f t="shared" si="2"/>
        <v>0</v>
      </c>
      <c r="E21" s="31">
        <f t="shared" si="0"/>
        <v>1.7299999999999999E-2</v>
      </c>
      <c r="F21" s="48"/>
      <c r="G21" s="28">
        <f t="shared" si="4"/>
        <v>4114.0821917808225</v>
      </c>
      <c r="H21" s="40">
        <f t="shared" si="3"/>
        <v>2800000</v>
      </c>
      <c r="I21" s="43"/>
    </row>
    <row r="22" spans="1:9" s="6" customFormat="1">
      <c r="A22" s="54">
        <v>30</v>
      </c>
      <c r="B22" s="53">
        <v>43008</v>
      </c>
      <c r="C22" s="46">
        <f t="shared" si="1"/>
        <v>1.7299999999999999E-2</v>
      </c>
      <c r="D22" s="45">
        <f t="shared" si="2"/>
        <v>0</v>
      </c>
      <c r="E22" s="31">
        <f t="shared" si="0"/>
        <v>1.7299999999999999E-2</v>
      </c>
      <c r="F22" s="24"/>
      <c r="G22" s="29">
        <f t="shared" si="4"/>
        <v>3981.3698630136987</v>
      </c>
      <c r="H22" s="41">
        <f t="shared" si="3"/>
        <v>2800000</v>
      </c>
      <c r="I22" s="44"/>
    </row>
    <row r="23" spans="1:9">
      <c r="A23" s="56">
        <v>31</v>
      </c>
      <c r="B23" s="53">
        <v>43039</v>
      </c>
      <c r="C23" s="46">
        <f t="shared" si="1"/>
        <v>1.7299999999999999E-2</v>
      </c>
      <c r="D23" s="45">
        <f t="shared" si="2"/>
        <v>0</v>
      </c>
      <c r="E23" s="31">
        <f t="shared" si="0"/>
        <v>1.7299999999999999E-2</v>
      </c>
      <c r="F23" s="49"/>
      <c r="G23" s="28">
        <f>H22*E23/365*(B23-B22)</f>
        <v>4114.0821917808225</v>
      </c>
      <c r="H23" s="40">
        <f t="shared" si="3"/>
        <v>2800000</v>
      </c>
      <c r="I23" s="43"/>
    </row>
    <row r="24" spans="1:9">
      <c r="A24" s="56">
        <v>32</v>
      </c>
      <c r="B24" s="53">
        <v>43069</v>
      </c>
      <c r="C24" s="46">
        <f t="shared" si="1"/>
        <v>1.7299999999999999E-2</v>
      </c>
      <c r="D24" s="45">
        <f t="shared" si="2"/>
        <v>0</v>
      </c>
      <c r="E24" s="31">
        <f t="shared" si="0"/>
        <v>1.7299999999999999E-2</v>
      </c>
      <c r="F24" s="25"/>
      <c r="G24" s="28">
        <f>H24*E24/365*(B24-B23)</f>
        <v>3981.3698630136987</v>
      </c>
      <c r="H24" s="40">
        <f t="shared" si="3"/>
        <v>2800000</v>
      </c>
      <c r="I24" s="43"/>
    </row>
    <row r="25" spans="1:9" s="6" customFormat="1">
      <c r="A25" s="56">
        <v>33</v>
      </c>
      <c r="B25" s="52">
        <v>43100</v>
      </c>
      <c r="C25" s="60">
        <f t="shared" si="1"/>
        <v>1.7299999999999999E-2</v>
      </c>
      <c r="D25" s="61">
        <f t="shared" si="2"/>
        <v>0</v>
      </c>
      <c r="E25" s="62">
        <f t="shared" si="0"/>
        <v>1.7299999999999999E-2</v>
      </c>
      <c r="F25" s="25"/>
      <c r="G25" s="63">
        <f>H25*E25/365*(B25-B24)</f>
        <v>4114.0821917808225</v>
      </c>
      <c r="H25" s="42">
        <f t="shared" si="3"/>
        <v>2800000</v>
      </c>
      <c r="I25" s="64">
        <f>SUM(G16:G25)</f>
        <v>20304.986301369863</v>
      </c>
    </row>
    <row r="26" spans="1:9">
      <c r="A26" s="54">
        <v>34</v>
      </c>
      <c r="B26" s="53">
        <v>43131</v>
      </c>
      <c r="C26" s="46">
        <f t="shared" si="1"/>
        <v>1.7299999999999999E-2</v>
      </c>
      <c r="D26" s="45">
        <f t="shared" si="2"/>
        <v>0</v>
      </c>
      <c r="E26" s="31">
        <f t="shared" si="0"/>
        <v>1.7299999999999999E-2</v>
      </c>
      <c r="F26" s="25"/>
      <c r="G26" s="28">
        <f t="shared" ref="G26:G49" si="5">H25*E26/365*(B26-B25)</f>
        <v>4114.0821917808225</v>
      </c>
      <c r="H26" s="42">
        <f t="shared" si="3"/>
        <v>2800000</v>
      </c>
      <c r="I26" s="43"/>
    </row>
    <row r="27" spans="1:9">
      <c r="A27" s="56">
        <v>35</v>
      </c>
      <c r="B27" s="53">
        <v>43159</v>
      </c>
      <c r="C27" s="46">
        <f t="shared" si="1"/>
        <v>1.7299999999999999E-2</v>
      </c>
      <c r="D27" s="45">
        <f t="shared" si="2"/>
        <v>0</v>
      </c>
      <c r="E27" s="31">
        <f t="shared" si="0"/>
        <v>1.7299999999999999E-2</v>
      </c>
      <c r="F27" s="25"/>
      <c r="G27" s="28">
        <f t="shared" si="5"/>
        <v>3715.9452054794524</v>
      </c>
      <c r="H27" s="42">
        <f t="shared" si="3"/>
        <v>2800000</v>
      </c>
      <c r="I27" s="43"/>
    </row>
    <row r="28" spans="1:9" s="6" customFormat="1">
      <c r="A28" s="56">
        <v>36</v>
      </c>
      <c r="B28" s="53">
        <v>43190</v>
      </c>
      <c r="C28" s="46">
        <f t="shared" si="1"/>
        <v>1.7299999999999999E-2</v>
      </c>
      <c r="D28" s="45">
        <f t="shared" si="2"/>
        <v>0</v>
      </c>
      <c r="E28" s="31">
        <f t="shared" si="0"/>
        <v>1.7299999999999999E-2</v>
      </c>
      <c r="F28" s="25">
        <v>280000</v>
      </c>
      <c r="G28" s="28">
        <f t="shared" si="5"/>
        <v>4114.0821917808225</v>
      </c>
      <c r="H28" s="42">
        <f t="shared" si="3"/>
        <v>2520000</v>
      </c>
      <c r="I28" s="43"/>
    </row>
    <row r="29" spans="1:9">
      <c r="A29" s="56">
        <v>37</v>
      </c>
      <c r="B29" s="53">
        <v>43220</v>
      </c>
      <c r="C29" s="46">
        <f t="shared" si="1"/>
        <v>1.7299999999999999E-2</v>
      </c>
      <c r="D29" s="45">
        <f t="shared" si="2"/>
        <v>0</v>
      </c>
      <c r="E29" s="31">
        <f t="shared" si="0"/>
        <v>1.7299999999999999E-2</v>
      </c>
      <c r="F29" s="25"/>
      <c r="G29" s="28">
        <f t="shared" si="5"/>
        <v>3583.232876712329</v>
      </c>
      <c r="H29" s="42">
        <f t="shared" si="3"/>
        <v>2520000</v>
      </c>
      <c r="I29" s="43"/>
    </row>
    <row r="30" spans="1:9">
      <c r="A30" s="54">
        <v>38</v>
      </c>
      <c r="B30" s="53">
        <v>43251</v>
      </c>
      <c r="C30" s="46">
        <f t="shared" si="1"/>
        <v>1.7299999999999999E-2</v>
      </c>
      <c r="D30" s="45">
        <f t="shared" si="2"/>
        <v>0</v>
      </c>
      <c r="E30" s="31">
        <f t="shared" si="0"/>
        <v>1.7299999999999999E-2</v>
      </c>
      <c r="F30" s="25"/>
      <c r="G30" s="28">
        <f t="shared" si="5"/>
        <v>3702.6739726027399</v>
      </c>
      <c r="H30" s="42">
        <f t="shared" si="3"/>
        <v>2520000</v>
      </c>
      <c r="I30" s="43"/>
    </row>
    <row r="31" spans="1:9" s="6" customFormat="1">
      <c r="A31" s="56">
        <v>39</v>
      </c>
      <c r="B31" s="53">
        <v>43281</v>
      </c>
      <c r="C31" s="46">
        <f t="shared" si="1"/>
        <v>1.7299999999999999E-2</v>
      </c>
      <c r="D31" s="45">
        <f t="shared" si="2"/>
        <v>0</v>
      </c>
      <c r="E31" s="31">
        <f t="shared" si="0"/>
        <v>1.7299999999999999E-2</v>
      </c>
      <c r="F31" s="25"/>
      <c r="G31" s="28">
        <f t="shared" si="5"/>
        <v>3583.232876712329</v>
      </c>
      <c r="H31" s="42">
        <f t="shared" si="3"/>
        <v>2520000</v>
      </c>
      <c r="I31" s="43"/>
    </row>
    <row r="32" spans="1:9">
      <c r="A32" s="56">
        <v>40</v>
      </c>
      <c r="B32" s="53">
        <v>43312</v>
      </c>
      <c r="C32" s="46">
        <f t="shared" si="1"/>
        <v>1.7299999999999999E-2</v>
      </c>
      <c r="D32" s="45">
        <f t="shared" si="2"/>
        <v>0</v>
      </c>
      <c r="E32" s="31">
        <f t="shared" si="0"/>
        <v>1.7299999999999999E-2</v>
      </c>
      <c r="F32" s="25"/>
      <c r="G32" s="28">
        <f t="shared" si="5"/>
        <v>3702.6739726027399</v>
      </c>
      <c r="H32" s="42">
        <f t="shared" si="3"/>
        <v>2520000</v>
      </c>
      <c r="I32" s="43"/>
    </row>
    <row r="33" spans="1:9">
      <c r="A33" s="56">
        <v>41</v>
      </c>
      <c r="B33" s="53">
        <v>43343</v>
      </c>
      <c r="C33" s="46">
        <f t="shared" si="1"/>
        <v>1.7299999999999999E-2</v>
      </c>
      <c r="D33" s="45">
        <f t="shared" si="2"/>
        <v>0</v>
      </c>
      <c r="E33" s="31">
        <f t="shared" si="0"/>
        <v>1.7299999999999999E-2</v>
      </c>
      <c r="F33" s="25"/>
      <c r="G33" s="28">
        <f t="shared" si="5"/>
        <v>3702.6739726027399</v>
      </c>
      <c r="H33" s="42">
        <f t="shared" si="3"/>
        <v>2520000</v>
      </c>
      <c r="I33" s="43"/>
    </row>
    <row r="34" spans="1:9" s="6" customFormat="1">
      <c r="A34" s="54">
        <v>42</v>
      </c>
      <c r="B34" s="53">
        <v>43373</v>
      </c>
      <c r="C34" s="46">
        <f t="shared" si="1"/>
        <v>1.7299999999999999E-2</v>
      </c>
      <c r="D34" s="45">
        <f t="shared" si="2"/>
        <v>0</v>
      </c>
      <c r="E34" s="31">
        <f t="shared" si="0"/>
        <v>1.7299999999999999E-2</v>
      </c>
      <c r="F34" s="25"/>
      <c r="G34" s="28">
        <f t="shared" si="5"/>
        <v>3583.232876712329</v>
      </c>
      <c r="H34" s="42">
        <f t="shared" si="3"/>
        <v>2520000</v>
      </c>
      <c r="I34" s="43"/>
    </row>
    <row r="35" spans="1:9">
      <c r="A35" s="56">
        <v>43</v>
      </c>
      <c r="B35" s="53">
        <v>43404</v>
      </c>
      <c r="C35" s="46">
        <f t="shared" si="1"/>
        <v>1.7299999999999999E-2</v>
      </c>
      <c r="D35" s="45">
        <f t="shared" si="2"/>
        <v>0</v>
      </c>
      <c r="E35" s="31">
        <f t="shared" si="0"/>
        <v>1.7299999999999999E-2</v>
      </c>
      <c r="F35" s="25"/>
      <c r="G35" s="28">
        <f t="shared" si="5"/>
        <v>3702.6739726027399</v>
      </c>
      <c r="H35" s="42">
        <f t="shared" si="3"/>
        <v>2520000</v>
      </c>
      <c r="I35" s="43"/>
    </row>
    <row r="36" spans="1:9">
      <c r="A36" s="56">
        <v>44</v>
      </c>
      <c r="B36" s="53">
        <v>43434</v>
      </c>
      <c r="C36" s="46">
        <f t="shared" si="1"/>
        <v>1.7299999999999999E-2</v>
      </c>
      <c r="D36" s="45">
        <f t="shared" si="2"/>
        <v>0</v>
      </c>
      <c r="E36" s="31">
        <f t="shared" si="0"/>
        <v>1.7299999999999999E-2</v>
      </c>
      <c r="F36" s="25"/>
      <c r="G36" s="28">
        <f t="shared" si="5"/>
        <v>3583.232876712329</v>
      </c>
      <c r="H36" s="42">
        <f t="shared" si="3"/>
        <v>2520000</v>
      </c>
      <c r="I36" s="43"/>
    </row>
    <row r="37" spans="1:9" s="6" customFormat="1">
      <c r="A37" s="56">
        <v>45</v>
      </c>
      <c r="B37" s="52">
        <v>43465</v>
      </c>
      <c r="C37" s="60">
        <f t="shared" si="1"/>
        <v>1.7299999999999999E-2</v>
      </c>
      <c r="D37" s="61">
        <f t="shared" si="2"/>
        <v>0</v>
      </c>
      <c r="E37" s="62">
        <f t="shared" si="0"/>
        <v>1.7299999999999999E-2</v>
      </c>
      <c r="F37" s="25"/>
      <c r="G37" s="63">
        <f t="shared" si="5"/>
        <v>3702.6739726027399</v>
      </c>
      <c r="H37" s="42">
        <f t="shared" si="3"/>
        <v>2520000</v>
      </c>
      <c r="I37" s="64">
        <f>SUM(G26:G37)</f>
        <v>44790.410958904111</v>
      </c>
    </row>
    <row r="38" spans="1:9">
      <c r="A38" s="54">
        <v>46</v>
      </c>
      <c r="B38" s="53">
        <v>43496</v>
      </c>
      <c r="C38" s="46">
        <f t="shared" si="1"/>
        <v>1.7299999999999999E-2</v>
      </c>
      <c r="D38" s="45">
        <f t="shared" si="2"/>
        <v>0</v>
      </c>
      <c r="E38" s="31">
        <f t="shared" si="0"/>
        <v>1.7299999999999999E-2</v>
      </c>
      <c r="F38" s="25"/>
      <c r="G38" s="28">
        <f t="shared" si="5"/>
        <v>3702.6739726027399</v>
      </c>
      <c r="H38" s="42">
        <f t="shared" si="3"/>
        <v>2520000</v>
      </c>
      <c r="I38" s="43"/>
    </row>
    <row r="39" spans="1:9">
      <c r="A39" s="56">
        <v>47</v>
      </c>
      <c r="B39" s="53">
        <v>43524</v>
      </c>
      <c r="C39" s="46">
        <f t="shared" si="1"/>
        <v>1.7299999999999999E-2</v>
      </c>
      <c r="D39" s="45">
        <f t="shared" si="2"/>
        <v>0</v>
      </c>
      <c r="E39" s="31">
        <f t="shared" si="0"/>
        <v>1.7299999999999999E-2</v>
      </c>
      <c r="F39" s="25"/>
      <c r="G39" s="28">
        <f t="shared" si="5"/>
        <v>3344.3506849315072</v>
      </c>
      <c r="H39" s="42">
        <f t="shared" si="3"/>
        <v>2520000</v>
      </c>
      <c r="I39" s="43"/>
    </row>
    <row r="40" spans="1:9" s="6" customFormat="1">
      <c r="A40" s="56">
        <v>48</v>
      </c>
      <c r="B40" s="53">
        <v>43555</v>
      </c>
      <c r="C40" s="46">
        <f t="shared" si="1"/>
        <v>1.7299999999999999E-2</v>
      </c>
      <c r="D40" s="45">
        <f t="shared" si="2"/>
        <v>0</v>
      </c>
      <c r="E40" s="31">
        <f t="shared" si="0"/>
        <v>1.7299999999999999E-2</v>
      </c>
      <c r="F40" s="25">
        <v>280000</v>
      </c>
      <c r="G40" s="28">
        <f t="shared" si="5"/>
        <v>3702.6739726027399</v>
      </c>
      <c r="H40" s="42">
        <f t="shared" si="3"/>
        <v>2240000</v>
      </c>
      <c r="I40" s="43"/>
    </row>
    <row r="41" spans="1:9">
      <c r="A41" s="56">
        <v>49</v>
      </c>
      <c r="B41" s="53">
        <v>43585</v>
      </c>
      <c r="C41" s="46">
        <f t="shared" si="1"/>
        <v>1.7299999999999999E-2</v>
      </c>
      <c r="D41" s="45">
        <f t="shared" si="2"/>
        <v>0</v>
      </c>
      <c r="E41" s="31">
        <f t="shared" si="0"/>
        <v>1.7299999999999999E-2</v>
      </c>
      <c r="F41" s="25"/>
      <c r="G41" s="28">
        <f t="shared" si="5"/>
        <v>3185.0958904109589</v>
      </c>
      <c r="H41" s="42">
        <f t="shared" si="3"/>
        <v>2240000</v>
      </c>
      <c r="I41" s="43"/>
    </row>
    <row r="42" spans="1:9">
      <c r="A42" s="54">
        <v>50</v>
      </c>
      <c r="B42" s="53">
        <v>43616</v>
      </c>
      <c r="C42" s="46">
        <f t="shared" si="1"/>
        <v>1.7299999999999999E-2</v>
      </c>
      <c r="D42" s="45">
        <f t="shared" si="2"/>
        <v>0</v>
      </c>
      <c r="E42" s="31">
        <f t="shared" si="0"/>
        <v>1.7299999999999999E-2</v>
      </c>
      <c r="F42" s="25"/>
      <c r="G42" s="28">
        <f t="shared" si="5"/>
        <v>3291.2657534246578</v>
      </c>
      <c r="H42" s="42">
        <f t="shared" si="3"/>
        <v>2240000</v>
      </c>
      <c r="I42" s="43"/>
    </row>
    <row r="43" spans="1:9" s="6" customFormat="1">
      <c r="A43" s="56">
        <v>51</v>
      </c>
      <c r="B43" s="53">
        <v>43646</v>
      </c>
      <c r="C43" s="46">
        <f t="shared" si="1"/>
        <v>1.7299999999999999E-2</v>
      </c>
      <c r="D43" s="45">
        <f t="shared" si="2"/>
        <v>0</v>
      </c>
      <c r="E43" s="31">
        <f t="shared" si="0"/>
        <v>1.7299999999999999E-2</v>
      </c>
      <c r="F43" s="25"/>
      <c r="G43" s="28">
        <f t="shared" si="5"/>
        <v>3185.0958904109589</v>
      </c>
      <c r="H43" s="42">
        <f t="shared" si="3"/>
        <v>2240000</v>
      </c>
      <c r="I43" s="43"/>
    </row>
    <row r="44" spans="1:9">
      <c r="A44" s="56">
        <v>52</v>
      </c>
      <c r="B44" s="53">
        <v>43677</v>
      </c>
      <c r="C44" s="46">
        <f t="shared" si="1"/>
        <v>1.7299999999999999E-2</v>
      </c>
      <c r="D44" s="45">
        <f t="shared" si="2"/>
        <v>0</v>
      </c>
      <c r="E44" s="31">
        <f t="shared" si="0"/>
        <v>1.7299999999999999E-2</v>
      </c>
      <c r="F44" s="25"/>
      <c r="G44" s="28">
        <f t="shared" si="5"/>
        <v>3291.2657534246578</v>
      </c>
      <c r="H44" s="42">
        <f t="shared" si="3"/>
        <v>2240000</v>
      </c>
      <c r="I44" s="43"/>
    </row>
    <row r="45" spans="1:9">
      <c r="A45" s="56">
        <v>53</v>
      </c>
      <c r="B45" s="53">
        <v>43708</v>
      </c>
      <c r="C45" s="46">
        <f t="shared" si="1"/>
        <v>1.7299999999999999E-2</v>
      </c>
      <c r="D45" s="45">
        <f t="shared" si="2"/>
        <v>0</v>
      </c>
      <c r="E45" s="31">
        <f t="shared" si="0"/>
        <v>1.7299999999999999E-2</v>
      </c>
      <c r="F45" s="25"/>
      <c r="G45" s="28">
        <f t="shared" si="5"/>
        <v>3291.2657534246578</v>
      </c>
      <c r="H45" s="42">
        <f t="shared" si="3"/>
        <v>2240000</v>
      </c>
      <c r="I45" s="43"/>
    </row>
    <row r="46" spans="1:9" s="6" customFormat="1">
      <c r="A46" s="54">
        <v>54</v>
      </c>
      <c r="B46" s="53">
        <v>43738</v>
      </c>
      <c r="C46" s="46">
        <f t="shared" si="1"/>
        <v>1.7299999999999999E-2</v>
      </c>
      <c r="D46" s="45">
        <f t="shared" si="2"/>
        <v>0</v>
      </c>
      <c r="E46" s="31">
        <f t="shared" si="0"/>
        <v>1.7299999999999999E-2</v>
      </c>
      <c r="F46" s="25"/>
      <c r="G46" s="28">
        <f t="shared" si="5"/>
        <v>3185.0958904109589</v>
      </c>
      <c r="H46" s="42">
        <f t="shared" si="3"/>
        <v>2240000</v>
      </c>
      <c r="I46" s="43"/>
    </row>
    <row r="47" spans="1:9">
      <c r="A47" s="56">
        <v>55</v>
      </c>
      <c r="B47" s="53">
        <v>43769</v>
      </c>
      <c r="C47" s="46">
        <f t="shared" si="1"/>
        <v>1.7299999999999999E-2</v>
      </c>
      <c r="D47" s="45">
        <f t="shared" si="2"/>
        <v>0</v>
      </c>
      <c r="E47" s="31">
        <f t="shared" si="0"/>
        <v>1.7299999999999999E-2</v>
      </c>
      <c r="F47" s="25"/>
      <c r="G47" s="28">
        <f t="shared" si="5"/>
        <v>3291.2657534246578</v>
      </c>
      <c r="H47" s="42">
        <f t="shared" si="3"/>
        <v>2240000</v>
      </c>
      <c r="I47" s="43"/>
    </row>
    <row r="48" spans="1:9">
      <c r="A48" s="56">
        <v>56</v>
      </c>
      <c r="B48" s="53">
        <v>43799</v>
      </c>
      <c r="C48" s="46">
        <f t="shared" si="1"/>
        <v>1.7299999999999999E-2</v>
      </c>
      <c r="D48" s="45">
        <f t="shared" si="2"/>
        <v>0</v>
      </c>
      <c r="E48" s="31">
        <f t="shared" si="0"/>
        <v>1.7299999999999999E-2</v>
      </c>
      <c r="F48" s="25"/>
      <c r="G48" s="28">
        <f t="shared" si="5"/>
        <v>3185.0958904109589</v>
      </c>
      <c r="H48" s="42">
        <f t="shared" ref="H48:H79" si="6">H47-F48</f>
        <v>2240000</v>
      </c>
      <c r="I48" s="43"/>
    </row>
    <row r="49" spans="1:9" s="6" customFormat="1">
      <c r="A49" s="56">
        <v>57</v>
      </c>
      <c r="B49" s="52">
        <v>43830</v>
      </c>
      <c r="C49" s="60">
        <f t="shared" si="1"/>
        <v>1.7299999999999999E-2</v>
      </c>
      <c r="D49" s="61">
        <f t="shared" si="2"/>
        <v>0</v>
      </c>
      <c r="E49" s="62">
        <f t="shared" si="0"/>
        <v>1.7299999999999999E-2</v>
      </c>
      <c r="F49" s="25"/>
      <c r="G49" s="63">
        <f t="shared" si="5"/>
        <v>3291.2657534246578</v>
      </c>
      <c r="H49" s="42">
        <f t="shared" si="6"/>
        <v>2240000</v>
      </c>
      <c r="I49" s="64">
        <f>SUM(G38:G49)</f>
        <v>39946.410958904111</v>
      </c>
    </row>
    <row r="50" spans="1:9">
      <c r="A50" s="54">
        <v>58</v>
      </c>
      <c r="B50" s="53">
        <v>43861</v>
      </c>
      <c r="C50" s="46">
        <f t="shared" si="1"/>
        <v>1.7299999999999999E-2</v>
      </c>
      <c r="D50" s="45">
        <f t="shared" si="2"/>
        <v>0</v>
      </c>
      <c r="E50" s="31">
        <f t="shared" si="0"/>
        <v>1.7299999999999999E-2</v>
      </c>
      <c r="F50" s="25"/>
      <c r="G50" s="28">
        <f t="shared" ref="G50:G61" si="7">H49*E50/366*(B50-B49)</f>
        <v>3282.2732240437158</v>
      </c>
      <c r="H50" s="42">
        <f t="shared" si="6"/>
        <v>2240000</v>
      </c>
      <c r="I50" s="43"/>
    </row>
    <row r="51" spans="1:9">
      <c r="A51" s="56">
        <v>59</v>
      </c>
      <c r="B51" s="53">
        <v>43890</v>
      </c>
      <c r="C51" s="46">
        <f t="shared" si="1"/>
        <v>1.7299999999999999E-2</v>
      </c>
      <c r="D51" s="45">
        <f t="shared" si="2"/>
        <v>0</v>
      </c>
      <c r="E51" s="31">
        <f t="shared" si="0"/>
        <v>1.7299999999999999E-2</v>
      </c>
      <c r="F51" s="25"/>
      <c r="G51" s="28">
        <f t="shared" si="7"/>
        <v>3070.5136612021856</v>
      </c>
      <c r="H51" s="42">
        <f t="shared" si="6"/>
        <v>2240000</v>
      </c>
      <c r="I51" s="43"/>
    </row>
    <row r="52" spans="1:9">
      <c r="A52" s="56">
        <v>60</v>
      </c>
      <c r="B52" s="53">
        <v>43921</v>
      </c>
      <c r="C52" s="46">
        <f t="shared" si="1"/>
        <v>1.7299999999999999E-2</v>
      </c>
      <c r="D52" s="45">
        <f t="shared" si="2"/>
        <v>0</v>
      </c>
      <c r="E52" s="31">
        <f t="shared" si="0"/>
        <v>1.7299999999999999E-2</v>
      </c>
      <c r="F52" s="25">
        <v>280000</v>
      </c>
      <c r="G52" s="28">
        <f t="shared" si="7"/>
        <v>3282.2732240437158</v>
      </c>
      <c r="H52" s="42">
        <f t="shared" si="6"/>
        <v>1960000</v>
      </c>
      <c r="I52" s="43"/>
    </row>
    <row r="53" spans="1:9">
      <c r="A53" s="56">
        <v>61</v>
      </c>
      <c r="B53" s="53">
        <v>43951</v>
      </c>
      <c r="C53" s="46">
        <f t="shared" si="1"/>
        <v>1.7299999999999999E-2</v>
      </c>
      <c r="D53" s="45">
        <f t="shared" si="2"/>
        <v>0</v>
      </c>
      <c r="E53" s="31">
        <f t="shared" si="0"/>
        <v>1.7299999999999999E-2</v>
      </c>
      <c r="F53" s="25"/>
      <c r="G53" s="28">
        <f t="shared" si="7"/>
        <v>2779.3442622950815</v>
      </c>
      <c r="H53" s="42">
        <f t="shared" si="6"/>
        <v>1960000</v>
      </c>
      <c r="I53" s="43"/>
    </row>
    <row r="54" spans="1:9">
      <c r="A54" s="54">
        <v>62</v>
      </c>
      <c r="B54" s="53">
        <v>43982</v>
      </c>
      <c r="C54" s="46">
        <f t="shared" si="1"/>
        <v>1.7299999999999999E-2</v>
      </c>
      <c r="D54" s="45">
        <f t="shared" si="2"/>
        <v>0</v>
      </c>
      <c r="E54" s="31">
        <f t="shared" si="0"/>
        <v>1.7299999999999999E-2</v>
      </c>
      <c r="F54" s="25"/>
      <c r="G54" s="28">
        <f t="shared" si="7"/>
        <v>2871.989071038251</v>
      </c>
      <c r="H54" s="42">
        <f t="shared" si="6"/>
        <v>1960000</v>
      </c>
      <c r="I54" s="43"/>
    </row>
    <row r="55" spans="1:9">
      <c r="A55" s="56">
        <v>63</v>
      </c>
      <c r="B55" s="53">
        <v>44012</v>
      </c>
      <c r="C55" s="46">
        <f t="shared" si="1"/>
        <v>1.7299999999999999E-2</v>
      </c>
      <c r="D55" s="45">
        <f t="shared" si="2"/>
        <v>0</v>
      </c>
      <c r="E55" s="31">
        <f t="shared" si="0"/>
        <v>1.7299999999999999E-2</v>
      </c>
      <c r="F55" s="25"/>
      <c r="G55" s="28">
        <f t="shared" si="7"/>
        <v>2779.3442622950815</v>
      </c>
      <c r="H55" s="42">
        <f t="shared" si="6"/>
        <v>1960000</v>
      </c>
      <c r="I55" s="43"/>
    </row>
    <row r="56" spans="1:9">
      <c r="A56" s="56">
        <v>64</v>
      </c>
      <c r="B56" s="53">
        <v>44043</v>
      </c>
      <c r="C56" s="46">
        <f t="shared" si="1"/>
        <v>1.7299999999999999E-2</v>
      </c>
      <c r="D56" s="45">
        <f t="shared" si="2"/>
        <v>0</v>
      </c>
      <c r="E56" s="31">
        <f t="shared" si="0"/>
        <v>1.7299999999999999E-2</v>
      </c>
      <c r="F56" s="25"/>
      <c r="G56" s="28">
        <f t="shared" si="7"/>
        <v>2871.989071038251</v>
      </c>
      <c r="H56" s="42">
        <f t="shared" si="6"/>
        <v>1960000</v>
      </c>
      <c r="I56" s="43"/>
    </row>
    <row r="57" spans="1:9">
      <c r="A57" s="56">
        <v>65</v>
      </c>
      <c r="B57" s="53">
        <v>44074</v>
      </c>
      <c r="C57" s="46">
        <f t="shared" si="1"/>
        <v>1.7299999999999999E-2</v>
      </c>
      <c r="D57" s="45">
        <f t="shared" si="2"/>
        <v>0</v>
      </c>
      <c r="E57" s="31">
        <f t="shared" si="0"/>
        <v>1.7299999999999999E-2</v>
      </c>
      <c r="F57" s="25"/>
      <c r="G57" s="28">
        <f t="shared" si="7"/>
        <v>2871.989071038251</v>
      </c>
      <c r="H57" s="42">
        <f t="shared" si="6"/>
        <v>1960000</v>
      </c>
      <c r="I57" s="43"/>
    </row>
    <row r="58" spans="1:9">
      <c r="A58" s="54">
        <v>66</v>
      </c>
      <c r="B58" s="53">
        <v>44104</v>
      </c>
      <c r="C58" s="46">
        <f t="shared" si="1"/>
        <v>1.7299999999999999E-2</v>
      </c>
      <c r="D58" s="45">
        <f t="shared" si="2"/>
        <v>0</v>
      </c>
      <c r="E58" s="31">
        <f t="shared" si="0"/>
        <v>1.7299999999999999E-2</v>
      </c>
      <c r="F58" s="25"/>
      <c r="G58" s="28">
        <f t="shared" si="7"/>
        <v>2779.3442622950815</v>
      </c>
      <c r="H58" s="42">
        <f t="shared" si="6"/>
        <v>1960000</v>
      </c>
      <c r="I58" s="43"/>
    </row>
    <row r="59" spans="1:9">
      <c r="A59" s="56">
        <v>67</v>
      </c>
      <c r="B59" s="53">
        <v>44135</v>
      </c>
      <c r="C59" s="46">
        <f t="shared" si="1"/>
        <v>1.7299999999999999E-2</v>
      </c>
      <c r="D59" s="45">
        <f t="shared" si="2"/>
        <v>0</v>
      </c>
      <c r="E59" s="31">
        <f t="shared" si="0"/>
        <v>1.7299999999999999E-2</v>
      </c>
      <c r="F59" s="25"/>
      <c r="G59" s="28">
        <f t="shared" si="7"/>
        <v>2871.989071038251</v>
      </c>
      <c r="H59" s="42">
        <f t="shared" si="6"/>
        <v>1960000</v>
      </c>
      <c r="I59" s="43"/>
    </row>
    <row r="60" spans="1:9">
      <c r="A60" s="56">
        <v>68</v>
      </c>
      <c r="B60" s="53">
        <v>44165</v>
      </c>
      <c r="C60" s="46">
        <f t="shared" si="1"/>
        <v>1.7299999999999999E-2</v>
      </c>
      <c r="D60" s="45">
        <f t="shared" si="2"/>
        <v>0</v>
      </c>
      <c r="E60" s="31">
        <f t="shared" si="0"/>
        <v>1.7299999999999999E-2</v>
      </c>
      <c r="F60" s="25"/>
      <c r="G60" s="28">
        <f t="shared" si="7"/>
        <v>2779.3442622950815</v>
      </c>
      <c r="H60" s="42">
        <f t="shared" si="6"/>
        <v>1960000</v>
      </c>
      <c r="I60" s="43"/>
    </row>
    <row r="61" spans="1:9">
      <c r="A61" s="56">
        <v>69</v>
      </c>
      <c r="B61" s="52">
        <v>44196</v>
      </c>
      <c r="C61" s="60">
        <f t="shared" si="1"/>
        <v>1.7299999999999999E-2</v>
      </c>
      <c r="D61" s="61">
        <f t="shared" si="2"/>
        <v>0</v>
      </c>
      <c r="E61" s="62">
        <f t="shared" si="0"/>
        <v>1.7299999999999999E-2</v>
      </c>
      <c r="F61" s="25"/>
      <c r="G61" s="63">
        <f t="shared" si="7"/>
        <v>2871.989071038251</v>
      </c>
      <c r="H61" s="42">
        <f t="shared" si="6"/>
        <v>1960000</v>
      </c>
      <c r="I61" s="64">
        <f>SUM(G50:G61)</f>
        <v>35112.382513661199</v>
      </c>
    </row>
    <row r="62" spans="1:9">
      <c r="A62" s="54">
        <v>70</v>
      </c>
      <c r="B62" s="53">
        <v>44227</v>
      </c>
      <c r="C62" s="46">
        <f t="shared" si="1"/>
        <v>1.7299999999999999E-2</v>
      </c>
      <c r="D62" s="45">
        <f t="shared" si="2"/>
        <v>0</v>
      </c>
      <c r="E62" s="31">
        <f t="shared" si="0"/>
        <v>1.7299999999999999E-2</v>
      </c>
      <c r="F62" s="25"/>
      <c r="G62" s="28">
        <f t="shared" ref="G62:G97" si="8">H61*E62/365*(B62-B61)</f>
        <v>2879.8575342465751</v>
      </c>
      <c r="H62" s="42">
        <f t="shared" si="6"/>
        <v>1960000</v>
      </c>
      <c r="I62" s="43"/>
    </row>
    <row r="63" spans="1:9">
      <c r="A63" s="56">
        <v>71</v>
      </c>
      <c r="B63" s="53">
        <v>44255</v>
      </c>
      <c r="C63" s="46">
        <f t="shared" si="1"/>
        <v>1.7299999999999999E-2</v>
      </c>
      <c r="D63" s="45">
        <f t="shared" si="2"/>
        <v>0</v>
      </c>
      <c r="E63" s="31">
        <f t="shared" si="0"/>
        <v>1.7299999999999999E-2</v>
      </c>
      <c r="F63" s="25"/>
      <c r="G63" s="28">
        <f t="shared" si="8"/>
        <v>2601.1616438356164</v>
      </c>
      <c r="H63" s="42">
        <f t="shared" si="6"/>
        <v>1960000</v>
      </c>
      <c r="I63" s="43"/>
    </row>
    <row r="64" spans="1:9">
      <c r="A64" s="56">
        <v>72</v>
      </c>
      <c r="B64" s="53">
        <v>44286</v>
      </c>
      <c r="C64" s="46">
        <f t="shared" si="1"/>
        <v>1.7299999999999999E-2</v>
      </c>
      <c r="D64" s="45">
        <f t="shared" si="2"/>
        <v>0</v>
      </c>
      <c r="E64" s="31">
        <f t="shared" ref="E64:E128" si="9">C64+D64</f>
        <v>1.7299999999999999E-2</v>
      </c>
      <c r="F64" s="25">
        <v>280000</v>
      </c>
      <c r="G64" s="28">
        <f t="shared" si="8"/>
        <v>2879.8575342465751</v>
      </c>
      <c r="H64" s="42">
        <f t="shared" si="6"/>
        <v>1680000</v>
      </c>
      <c r="I64" s="43"/>
    </row>
    <row r="65" spans="1:9">
      <c r="A65" s="56">
        <v>73</v>
      </c>
      <c r="B65" s="53">
        <v>44316</v>
      </c>
      <c r="C65" s="46">
        <f t="shared" ref="C65:C128" si="10">C64</f>
        <v>1.7299999999999999E-2</v>
      </c>
      <c r="D65" s="45">
        <f t="shared" ref="D65:D128" si="11">D64</f>
        <v>0</v>
      </c>
      <c r="E65" s="31">
        <f t="shared" si="9"/>
        <v>1.7299999999999999E-2</v>
      </c>
      <c r="F65" s="25"/>
      <c r="G65" s="28">
        <f t="shared" si="8"/>
        <v>2388.821917808219</v>
      </c>
      <c r="H65" s="42">
        <f t="shared" si="6"/>
        <v>1680000</v>
      </c>
      <c r="I65" s="43"/>
    </row>
    <row r="66" spans="1:9">
      <c r="A66" s="54">
        <v>74</v>
      </c>
      <c r="B66" s="53">
        <v>44347</v>
      </c>
      <c r="C66" s="46">
        <f t="shared" si="10"/>
        <v>1.7299999999999999E-2</v>
      </c>
      <c r="D66" s="45">
        <f t="shared" si="11"/>
        <v>0</v>
      </c>
      <c r="E66" s="31">
        <f t="shared" si="9"/>
        <v>1.7299999999999999E-2</v>
      </c>
      <c r="F66" s="25"/>
      <c r="G66" s="28">
        <f t="shared" si="8"/>
        <v>2468.449315068493</v>
      </c>
      <c r="H66" s="42">
        <f t="shared" si="6"/>
        <v>1680000</v>
      </c>
      <c r="I66" s="43"/>
    </row>
    <row r="67" spans="1:9">
      <c r="A67" s="56">
        <v>75</v>
      </c>
      <c r="B67" s="53">
        <v>44377</v>
      </c>
      <c r="C67" s="46">
        <f t="shared" si="10"/>
        <v>1.7299999999999999E-2</v>
      </c>
      <c r="D67" s="45">
        <f t="shared" si="11"/>
        <v>0</v>
      </c>
      <c r="E67" s="31">
        <f t="shared" si="9"/>
        <v>1.7299999999999999E-2</v>
      </c>
      <c r="F67" s="25"/>
      <c r="G67" s="28">
        <f t="shared" si="8"/>
        <v>2388.821917808219</v>
      </c>
      <c r="H67" s="42">
        <f t="shared" si="6"/>
        <v>1680000</v>
      </c>
      <c r="I67" s="43"/>
    </row>
    <row r="68" spans="1:9">
      <c r="A68" s="56">
        <v>76</v>
      </c>
      <c r="B68" s="53">
        <v>44408</v>
      </c>
      <c r="C68" s="46">
        <f t="shared" si="10"/>
        <v>1.7299999999999999E-2</v>
      </c>
      <c r="D68" s="45">
        <f t="shared" si="11"/>
        <v>0</v>
      </c>
      <c r="E68" s="31">
        <f t="shared" si="9"/>
        <v>1.7299999999999999E-2</v>
      </c>
      <c r="F68" s="25"/>
      <c r="G68" s="28">
        <f t="shared" si="8"/>
        <v>2468.449315068493</v>
      </c>
      <c r="H68" s="42">
        <f t="shared" si="6"/>
        <v>1680000</v>
      </c>
      <c r="I68" s="43"/>
    </row>
    <row r="69" spans="1:9">
      <c r="A69" s="56">
        <v>77</v>
      </c>
      <c r="B69" s="53">
        <v>44439</v>
      </c>
      <c r="C69" s="46">
        <f t="shared" si="10"/>
        <v>1.7299999999999999E-2</v>
      </c>
      <c r="D69" s="45">
        <f t="shared" si="11"/>
        <v>0</v>
      </c>
      <c r="E69" s="31">
        <f t="shared" si="9"/>
        <v>1.7299999999999999E-2</v>
      </c>
      <c r="F69" s="25"/>
      <c r="G69" s="28">
        <f t="shared" si="8"/>
        <v>2468.449315068493</v>
      </c>
      <c r="H69" s="42">
        <f t="shared" si="6"/>
        <v>1680000</v>
      </c>
      <c r="I69" s="43"/>
    </row>
    <row r="70" spans="1:9">
      <c r="A70" s="54">
        <v>78</v>
      </c>
      <c r="B70" s="53">
        <v>44469</v>
      </c>
      <c r="C70" s="46">
        <f t="shared" si="10"/>
        <v>1.7299999999999999E-2</v>
      </c>
      <c r="D70" s="45">
        <f t="shared" si="11"/>
        <v>0</v>
      </c>
      <c r="E70" s="31">
        <f t="shared" si="9"/>
        <v>1.7299999999999999E-2</v>
      </c>
      <c r="F70" s="25"/>
      <c r="G70" s="28">
        <f t="shared" si="8"/>
        <v>2388.821917808219</v>
      </c>
      <c r="H70" s="42">
        <f t="shared" si="6"/>
        <v>1680000</v>
      </c>
      <c r="I70" s="43"/>
    </row>
    <row r="71" spans="1:9">
      <c r="A71" s="56">
        <v>79</v>
      </c>
      <c r="B71" s="53">
        <v>44500</v>
      </c>
      <c r="C71" s="46">
        <f t="shared" si="10"/>
        <v>1.7299999999999999E-2</v>
      </c>
      <c r="D71" s="45">
        <f t="shared" si="11"/>
        <v>0</v>
      </c>
      <c r="E71" s="31">
        <f t="shared" si="9"/>
        <v>1.7299999999999999E-2</v>
      </c>
      <c r="F71" s="25"/>
      <c r="G71" s="28">
        <f t="shared" si="8"/>
        <v>2468.449315068493</v>
      </c>
      <c r="H71" s="42">
        <f t="shared" si="6"/>
        <v>1680000</v>
      </c>
      <c r="I71" s="43"/>
    </row>
    <row r="72" spans="1:9">
      <c r="A72" s="56">
        <v>80</v>
      </c>
      <c r="B72" s="53">
        <v>44530</v>
      </c>
      <c r="C72" s="46">
        <f t="shared" si="10"/>
        <v>1.7299999999999999E-2</v>
      </c>
      <c r="D72" s="45">
        <f t="shared" si="11"/>
        <v>0</v>
      </c>
      <c r="E72" s="31">
        <f t="shared" si="9"/>
        <v>1.7299999999999999E-2</v>
      </c>
      <c r="F72" s="25"/>
      <c r="G72" s="28">
        <f t="shared" si="8"/>
        <v>2388.821917808219</v>
      </c>
      <c r="H72" s="42">
        <f t="shared" si="6"/>
        <v>1680000</v>
      </c>
      <c r="I72" s="43"/>
    </row>
    <row r="73" spans="1:9">
      <c r="A73" s="56">
        <v>81</v>
      </c>
      <c r="B73" s="52">
        <v>44561</v>
      </c>
      <c r="C73" s="60">
        <f t="shared" si="10"/>
        <v>1.7299999999999999E-2</v>
      </c>
      <c r="D73" s="61">
        <f t="shared" si="11"/>
        <v>0</v>
      </c>
      <c r="E73" s="62">
        <f t="shared" si="9"/>
        <v>1.7299999999999999E-2</v>
      </c>
      <c r="F73" s="25"/>
      <c r="G73" s="63">
        <f t="shared" si="8"/>
        <v>2468.449315068493</v>
      </c>
      <c r="H73" s="42">
        <f t="shared" si="6"/>
        <v>1680000</v>
      </c>
      <c r="I73" s="64">
        <f>SUM(G62:G73)</f>
        <v>30258.410958904111</v>
      </c>
    </row>
    <row r="74" spans="1:9">
      <c r="A74" s="54">
        <v>82</v>
      </c>
      <c r="B74" s="53">
        <v>44592</v>
      </c>
      <c r="C74" s="46">
        <f t="shared" si="10"/>
        <v>1.7299999999999999E-2</v>
      </c>
      <c r="D74" s="45">
        <f t="shared" si="11"/>
        <v>0</v>
      </c>
      <c r="E74" s="31">
        <f t="shared" si="9"/>
        <v>1.7299999999999999E-2</v>
      </c>
      <c r="F74" s="25"/>
      <c r="G74" s="28">
        <f t="shared" si="8"/>
        <v>2468.449315068493</v>
      </c>
      <c r="H74" s="42">
        <f t="shared" si="6"/>
        <v>1680000</v>
      </c>
      <c r="I74" s="43"/>
    </row>
    <row r="75" spans="1:9">
      <c r="A75" s="56">
        <v>83</v>
      </c>
      <c r="B75" s="53">
        <v>44620</v>
      </c>
      <c r="C75" s="46">
        <f t="shared" si="10"/>
        <v>1.7299999999999999E-2</v>
      </c>
      <c r="D75" s="45">
        <f t="shared" si="11"/>
        <v>0</v>
      </c>
      <c r="E75" s="31">
        <f t="shared" si="9"/>
        <v>1.7299999999999999E-2</v>
      </c>
      <c r="F75" s="25"/>
      <c r="G75" s="28">
        <f t="shared" si="8"/>
        <v>2229.5671232876712</v>
      </c>
      <c r="H75" s="42">
        <f t="shared" si="6"/>
        <v>1680000</v>
      </c>
      <c r="I75" s="43"/>
    </row>
    <row r="76" spans="1:9">
      <c r="A76" s="56">
        <v>84</v>
      </c>
      <c r="B76" s="53">
        <v>44651</v>
      </c>
      <c r="C76" s="46">
        <f t="shared" si="10"/>
        <v>1.7299999999999999E-2</v>
      </c>
      <c r="D76" s="45">
        <f t="shared" si="11"/>
        <v>0</v>
      </c>
      <c r="E76" s="31">
        <f t="shared" si="9"/>
        <v>1.7299999999999999E-2</v>
      </c>
      <c r="F76" s="25">
        <v>280000</v>
      </c>
      <c r="G76" s="28">
        <f t="shared" si="8"/>
        <v>2468.449315068493</v>
      </c>
      <c r="H76" s="42">
        <f t="shared" si="6"/>
        <v>1400000</v>
      </c>
      <c r="I76" s="43"/>
    </row>
    <row r="77" spans="1:9">
      <c r="A77" s="56">
        <v>85</v>
      </c>
      <c r="B77" s="53">
        <v>44681</v>
      </c>
      <c r="C77" s="46">
        <f t="shared" si="10"/>
        <v>1.7299999999999999E-2</v>
      </c>
      <c r="D77" s="45">
        <f t="shared" si="11"/>
        <v>0</v>
      </c>
      <c r="E77" s="31">
        <f t="shared" si="9"/>
        <v>1.7299999999999999E-2</v>
      </c>
      <c r="F77" s="25"/>
      <c r="G77" s="28">
        <f t="shared" si="8"/>
        <v>1990.6849315068494</v>
      </c>
      <c r="H77" s="42">
        <f t="shared" si="6"/>
        <v>1400000</v>
      </c>
      <c r="I77" s="43"/>
    </row>
    <row r="78" spans="1:9">
      <c r="A78" s="54">
        <v>86</v>
      </c>
      <c r="B78" s="53">
        <v>44712</v>
      </c>
      <c r="C78" s="46">
        <f t="shared" si="10"/>
        <v>1.7299999999999999E-2</v>
      </c>
      <c r="D78" s="45">
        <f t="shared" si="11"/>
        <v>0</v>
      </c>
      <c r="E78" s="31">
        <f t="shared" si="9"/>
        <v>1.7299999999999999E-2</v>
      </c>
      <c r="F78" s="25"/>
      <c r="G78" s="28">
        <f t="shared" si="8"/>
        <v>2057.0410958904113</v>
      </c>
      <c r="H78" s="42">
        <f t="shared" si="6"/>
        <v>1400000</v>
      </c>
      <c r="I78" s="43"/>
    </row>
    <row r="79" spans="1:9">
      <c r="A79" s="56">
        <v>87</v>
      </c>
      <c r="B79" s="53">
        <v>44742</v>
      </c>
      <c r="C79" s="46">
        <f t="shared" si="10"/>
        <v>1.7299999999999999E-2</v>
      </c>
      <c r="D79" s="45">
        <f t="shared" si="11"/>
        <v>0</v>
      </c>
      <c r="E79" s="31">
        <f t="shared" si="9"/>
        <v>1.7299999999999999E-2</v>
      </c>
      <c r="F79" s="25"/>
      <c r="G79" s="28">
        <f t="shared" si="8"/>
        <v>1990.6849315068494</v>
      </c>
      <c r="H79" s="42">
        <f t="shared" si="6"/>
        <v>1400000</v>
      </c>
      <c r="I79" s="43"/>
    </row>
    <row r="80" spans="1:9">
      <c r="A80" s="56">
        <v>88</v>
      </c>
      <c r="B80" s="53">
        <v>44773</v>
      </c>
      <c r="C80" s="46">
        <f t="shared" si="10"/>
        <v>1.7299999999999999E-2</v>
      </c>
      <c r="D80" s="45">
        <f t="shared" si="11"/>
        <v>0</v>
      </c>
      <c r="E80" s="31">
        <f t="shared" si="9"/>
        <v>1.7299999999999999E-2</v>
      </c>
      <c r="F80" s="25"/>
      <c r="G80" s="28">
        <f t="shared" si="8"/>
        <v>2057.0410958904113</v>
      </c>
      <c r="H80" s="42">
        <f t="shared" ref="H80:H111" si="12">H79-F80</f>
        <v>1400000</v>
      </c>
      <c r="I80" s="43"/>
    </row>
    <row r="81" spans="1:9">
      <c r="A81" s="56">
        <v>89</v>
      </c>
      <c r="B81" s="53">
        <v>44804</v>
      </c>
      <c r="C81" s="46">
        <f t="shared" si="10"/>
        <v>1.7299999999999999E-2</v>
      </c>
      <c r="D81" s="45">
        <f t="shared" si="11"/>
        <v>0</v>
      </c>
      <c r="E81" s="31">
        <f t="shared" si="9"/>
        <v>1.7299999999999999E-2</v>
      </c>
      <c r="F81" s="25"/>
      <c r="G81" s="28">
        <f t="shared" si="8"/>
        <v>2057.0410958904113</v>
      </c>
      <c r="H81" s="42">
        <f t="shared" si="12"/>
        <v>1400000</v>
      </c>
      <c r="I81" s="43"/>
    </row>
    <row r="82" spans="1:9">
      <c r="A82" s="54">
        <v>90</v>
      </c>
      <c r="B82" s="53">
        <v>44834</v>
      </c>
      <c r="C82" s="46">
        <f t="shared" si="10"/>
        <v>1.7299999999999999E-2</v>
      </c>
      <c r="D82" s="45">
        <f t="shared" si="11"/>
        <v>0</v>
      </c>
      <c r="E82" s="31">
        <f t="shared" si="9"/>
        <v>1.7299999999999999E-2</v>
      </c>
      <c r="F82" s="25"/>
      <c r="G82" s="28">
        <f t="shared" si="8"/>
        <v>1990.6849315068494</v>
      </c>
      <c r="H82" s="42">
        <f t="shared" si="12"/>
        <v>1400000</v>
      </c>
      <c r="I82" s="43"/>
    </row>
    <row r="83" spans="1:9">
      <c r="A83" s="56">
        <v>91</v>
      </c>
      <c r="B83" s="53">
        <v>44865</v>
      </c>
      <c r="C83" s="46">
        <f t="shared" si="10"/>
        <v>1.7299999999999999E-2</v>
      </c>
      <c r="D83" s="45">
        <f t="shared" si="11"/>
        <v>0</v>
      </c>
      <c r="E83" s="31">
        <f t="shared" si="9"/>
        <v>1.7299999999999999E-2</v>
      </c>
      <c r="F83" s="25"/>
      <c r="G83" s="28">
        <f t="shared" si="8"/>
        <v>2057.0410958904113</v>
      </c>
      <c r="H83" s="42">
        <f t="shared" si="12"/>
        <v>1400000</v>
      </c>
      <c r="I83" s="43"/>
    </row>
    <row r="84" spans="1:9">
      <c r="A84" s="56">
        <v>92</v>
      </c>
      <c r="B84" s="53">
        <v>44895</v>
      </c>
      <c r="C84" s="46">
        <f t="shared" si="10"/>
        <v>1.7299999999999999E-2</v>
      </c>
      <c r="D84" s="45">
        <f t="shared" si="11"/>
        <v>0</v>
      </c>
      <c r="E84" s="31">
        <f t="shared" si="9"/>
        <v>1.7299999999999999E-2</v>
      </c>
      <c r="F84" s="25"/>
      <c r="G84" s="28">
        <f t="shared" si="8"/>
        <v>1990.6849315068494</v>
      </c>
      <c r="H84" s="42">
        <f t="shared" si="12"/>
        <v>1400000</v>
      </c>
      <c r="I84" s="43"/>
    </row>
    <row r="85" spans="1:9">
      <c r="A85" s="56">
        <v>93</v>
      </c>
      <c r="B85" s="52">
        <v>44926</v>
      </c>
      <c r="C85" s="60">
        <f t="shared" si="10"/>
        <v>1.7299999999999999E-2</v>
      </c>
      <c r="D85" s="61">
        <f t="shared" si="11"/>
        <v>0</v>
      </c>
      <c r="E85" s="62">
        <f t="shared" si="9"/>
        <v>1.7299999999999999E-2</v>
      </c>
      <c r="F85" s="25"/>
      <c r="G85" s="63">
        <f t="shared" si="8"/>
        <v>2057.0410958904113</v>
      </c>
      <c r="H85" s="42">
        <f t="shared" si="12"/>
        <v>1400000</v>
      </c>
      <c r="I85" s="64">
        <f>SUM(G74:G85)</f>
        <v>25414.410958904111</v>
      </c>
    </row>
    <row r="86" spans="1:9">
      <c r="A86" s="54">
        <v>94</v>
      </c>
      <c r="B86" s="53">
        <v>44957</v>
      </c>
      <c r="C86" s="46">
        <f t="shared" si="10"/>
        <v>1.7299999999999999E-2</v>
      </c>
      <c r="D86" s="45">
        <f t="shared" si="11"/>
        <v>0</v>
      </c>
      <c r="E86" s="31">
        <f t="shared" si="9"/>
        <v>1.7299999999999999E-2</v>
      </c>
      <c r="F86" s="25"/>
      <c r="G86" s="28">
        <f t="shared" si="8"/>
        <v>2057.0410958904113</v>
      </c>
      <c r="H86" s="42">
        <f t="shared" si="12"/>
        <v>1400000</v>
      </c>
      <c r="I86" s="43"/>
    </row>
    <row r="87" spans="1:9">
      <c r="A87" s="56">
        <v>95</v>
      </c>
      <c r="B87" s="53">
        <v>44985</v>
      </c>
      <c r="C87" s="46">
        <f t="shared" si="10"/>
        <v>1.7299999999999999E-2</v>
      </c>
      <c r="D87" s="45">
        <f t="shared" si="11"/>
        <v>0</v>
      </c>
      <c r="E87" s="31">
        <f t="shared" si="9"/>
        <v>1.7299999999999999E-2</v>
      </c>
      <c r="F87" s="25"/>
      <c r="G87" s="28">
        <f t="shared" si="8"/>
        <v>1857.9726027397262</v>
      </c>
      <c r="H87" s="42">
        <f t="shared" si="12"/>
        <v>1400000</v>
      </c>
      <c r="I87" s="43"/>
    </row>
    <row r="88" spans="1:9">
      <c r="A88" s="56">
        <v>96</v>
      </c>
      <c r="B88" s="53">
        <v>45016</v>
      </c>
      <c r="C88" s="46">
        <f t="shared" si="10"/>
        <v>1.7299999999999999E-2</v>
      </c>
      <c r="D88" s="45">
        <f t="shared" si="11"/>
        <v>0</v>
      </c>
      <c r="E88" s="31">
        <f t="shared" si="9"/>
        <v>1.7299999999999999E-2</v>
      </c>
      <c r="F88" s="25">
        <v>280000</v>
      </c>
      <c r="G88" s="28">
        <f t="shared" si="8"/>
        <v>2057.0410958904113</v>
      </c>
      <c r="H88" s="42">
        <f t="shared" si="12"/>
        <v>1120000</v>
      </c>
      <c r="I88" s="43"/>
    </row>
    <row r="89" spans="1:9">
      <c r="A89" s="56">
        <v>97</v>
      </c>
      <c r="B89" s="53">
        <v>45046</v>
      </c>
      <c r="C89" s="46">
        <f t="shared" si="10"/>
        <v>1.7299999999999999E-2</v>
      </c>
      <c r="D89" s="45">
        <f t="shared" si="11"/>
        <v>0</v>
      </c>
      <c r="E89" s="31">
        <f t="shared" si="9"/>
        <v>1.7299999999999999E-2</v>
      </c>
      <c r="F89" s="25"/>
      <c r="G89" s="28">
        <f t="shared" si="8"/>
        <v>1592.5479452054794</v>
      </c>
      <c r="H89" s="42">
        <f t="shared" si="12"/>
        <v>1120000</v>
      </c>
      <c r="I89" s="43"/>
    </row>
    <row r="90" spans="1:9">
      <c r="A90" s="54">
        <v>98</v>
      </c>
      <c r="B90" s="53">
        <v>45077</v>
      </c>
      <c r="C90" s="46">
        <f t="shared" si="10"/>
        <v>1.7299999999999999E-2</v>
      </c>
      <c r="D90" s="45">
        <f t="shared" si="11"/>
        <v>0</v>
      </c>
      <c r="E90" s="31">
        <f t="shared" si="9"/>
        <v>1.7299999999999999E-2</v>
      </c>
      <c r="F90" s="25"/>
      <c r="G90" s="28">
        <f t="shared" si="8"/>
        <v>1645.6328767123289</v>
      </c>
      <c r="H90" s="42">
        <f t="shared" si="12"/>
        <v>1120000</v>
      </c>
      <c r="I90" s="43"/>
    </row>
    <row r="91" spans="1:9">
      <c r="A91" s="56">
        <v>99</v>
      </c>
      <c r="B91" s="53">
        <v>45107</v>
      </c>
      <c r="C91" s="46">
        <f t="shared" si="10"/>
        <v>1.7299999999999999E-2</v>
      </c>
      <c r="D91" s="45">
        <f t="shared" si="11"/>
        <v>0</v>
      </c>
      <c r="E91" s="31">
        <f t="shared" si="9"/>
        <v>1.7299999999999999E-2</v>
      </c>
      <c r="F91" s="25"/>
      <c r="G91" s="28">
        <f t="shared" si="8"/>
        <v>1592.5479452054794</v>
      </c>
      <c r="H91" s="42">
        <f t="shared" si="12"/>
        <v>1120000</v>
      </c>
      <c r="I91" s="43"/>
    </row>
    <row r="92" spans="1:9">
      <c r="A92" s="56">
        <v>100</v>
      </c>
      <c r="B92" s="53">
        <v>45138</v>
      </c>
      <c r="C92" s="46">
        <f t="shared" si="10"/>
        <v>1.7299999999999999E-2</v>
      </c>
      <c r="D92" s="45">
        <f t="shared" si="11"/>
        <v>0</v>
      </c>
      <c r="E92" s="31">
        <f t="shared" si="9"/>
        <v>1.7299999999999999E-2</v>
      </c>
      <c r="F92" s="25"/>
      <c r="G92" s="28">
        <f t="shared" si="8"/>
        <v>1645.6328767123289</v>
      </c>
      <c r="H92" s="42">
        <f t="shared" si="12"/>
        <v>1120000</v>
      </c>
      <c r="I92" s="43"/>
    </row>
    <row r="93" spans="1:9">
      <c r="A93" s="56">
        <v>101</v>
      </c>
      <c r="B93" s="53">
        <v>45169</v>
      </c>
      <c r="C93" s="46">
        <f t="shared" si="10"/>
        <v>1.7299999999999999E-2</v>
      </c>
      <c r="D93" s="45">
        <f t="shared" si="11"/>
        <v>0</v>
      </c>
      <c r="E93" s="31">
        <f t="shared" si="9"/>
        <v>1.7299999999999999E-2</v>
      </c>
      <c r="F93" s="25"/>
      <c r="G93" s="28">
        <f t="shared" si="8"/>
        <v>1645.6328767123289</v>
      </c>
      <c r="H93" s="42">
        <f t="shared" si="12"/>
        <v>1120000</v>
      </c>
      <c r="I93" s="43"/>
    </row>
    <row r="94" spans="1:9">
      <c r="A94" s="54">
        <v>102</v>
      </c>
      <c r="B94" s="53">
        <v>45199</v>
      </c>
      <c r="C94" s="46">
        <f t="shared" si="10"/>
        <v>1.7299999999999999E-2</v>
      </c>
      <c r="D94" s="45">
        <f t="shared" si="11"/>
        <v>0</v>
      </c>
      <c r="E94" s="31">
        <f t="shared" si="9"/>
        <v>1.7299999999999999E-2</v>
      </c>
      <c r="F94" s="25"/>
      <c r="G94" s="28">
        <f t="shared" si="8"/>
        <v>1592.5479452054794</v>
      </c>
      <c r="H94" s="42">
        <f t="shared" si="12"/>
        <v>1120000</v>
      </c>
      <c r="I94" s="43"/>
    </row>
    <row r="95" spans="1:9">
      <c r="A95" s="56">
        <v>103</v>
      </c>
      <c r="B95" s="53">
        <v>45230</v>
      </c>
      <c r="C95" s="46">
        <f t="shared" si="10"/>
        <v>1.7299999999999999E-2</v>
      </c>
      <c r="D95" s="45">
        <f t="shared" si="11"/>
        <v>0</v>
      </c>
      <c r="E95" s="31">
        <f t="shared" si="9"/>
        <v>1.7299999999999999E-2</v>
      </c>
      <c r="F95" s="25"/>
      <c r="G95" s="28">
        <f t="shared" si="8"/>
        <v>1645.6328767123289</v>
      </c>
      <c r="H95" s="42">
        <f t="shared" si="12"/>
        <v>1120000</v>
      </c>
      <c r="I95" s="43"/>
    </row>
    <row r="96" spans="1:9">
      <c r="A96" s="56">
        <v>104</v>
      </c>
      <c r="B96" s="53">
        <v>45260</v>
      </c>
      <c r="C96" s="46">
        <f t="shared" si="10"/>
        <v>1.7299999999999999E-2</v>
      </c>
      <c r="D96" s="45">
        <f t="shared" si="11"/>
        <v>0</v>
      </c>
      <c r="E96" s="31">
        <f t="shared" si="9"/>
        <v>1.7299999999999999E-2</v>
      </c>
      <c r="F96" s="25"/>
      <c r="G96" s="28">
        <f t="shared" si="8"/>
        <v>1592.5479452054794</v>
      </c>
      <c r="H96" s="42">
        <f t="shared" si="12"/>
        <v>1120000</v>
      </c>
      <c r="I96" s="43"/>
    </row>
    <row r="97" spans="1:9">
      <c r="A97" s="56">
        <v>105</v>
      </c>
      <c r="B97" s="52">
        <v>45291</v>
      </c>
      <c r="C97" s="60">
        <f t="shared" si="10"/>
        <v>1.7299999999999999E-2</v>
      </c>
      <c r="D97" s="61">
        <f t="shared" si="11"/>
        <v>0</v>
      </c>
      <c r="E97" s="62">
        <f t="shared" si="9"/>
        <v>1.7299999999999999E-2</v>
      </c>
      <c r="F97" s="25"/>
      <c r="G97" s="63">
        <f t="shared" si="8"/>
        <v>1645.6328767123289</v>
      </c>
      <c r="H97" s="42">
        <f t="shared" si="12"/>
        <v>1120000</v>
      </c>
      <c r="I97" s="64">
        <f>SUM(G86:G97)</f>
        <v>20570.410958904111</v>
      </c>
    </row>
    <row r="98" spans="1:9">
      <c r="A98" s="54">
        <v>106</v>
      </c>
      <c r="B98" s="53">
        <v>45322</v>
      </c>
      <c r="C98" s="46">
        <f t="shared" si="10"/>
        <v>1.7299999999999999E-2</v>
      </c>
      <c r="D98" s="45">
        <f t="shared" si="11"/>
        <v>0</v>
      </c>
      <c r="E98" s="31">
        <f t="shared" si="9"/>
        <v>1.7299999999999999E-2</v>
      </c>
      <c r="F98" s="25"/>
      <c r="G98" s="28">
        <f t="shared" ref="G98:G106" si="13">H97*E98/366*(B98-B97)</f>
        <v>1641.1366120218579</v>
      </c>
      <c r="H98" s="42">
        <f t="shared" si="12"/>
        <v>1120000</v>
      </c>
      <c r="I98" s="43"/>
    </row>
    <row r="99" spans="1:9">
      <c r="A99" s="56">
        <v>107</v>
      </c>
      <c r="B99" s="53">
        <v>45351</v>
      </c>
      <c r="C99" s="46">
        <f t="shared" si="10"/>
        <v>1.7299999999999999E-2</v>
      </c>
      <c r="D99" s="45">
        <f t="shared" si="11"/>
        <v>0</v>
      </c>
      <c r="E99" s="31">
        <f t="shared" si="9"/>
        <v>1.7299999999999999E-2</v>
      </c>
      <c r="F99" s="25"/>
      <c r="G99" s="28">
        <f t="shared" si="13"/>
        <v>1535.2568306010928</v>
      </c>
      <c r="H99" s="42">
        <f t="shared" si="12"/>
        <v>1120000</v>
      </c>
      <c r="I99" s="43"/>
    </row>
    <row r="100" spans="1:9">
      <c r="A100" s="56">
        <v>108</v>
      </c>
      <c r="B100" s="53">
        <v>45382</v>
      </c>
      <c r="C100" s="46">
        <f t="shared" si="10"/>
        <v>1.7299999999999999E-2</v>
      </c>
      <c r="D100" s="45">
        <f t="shared" si="11"/>
        <v>0</v>
      </c>
      <c r="E100" s="31">
        <f t="shared" si="9"/>
        <v>1.7299999999999999E-2</v>
      </c>
      <c r="F100" s="25">
        <v>280000</v>
      </c>
      <c r="G100" s="28">
        <f t="shared" si="13"/>
        <v>1641.1366120218579</v>
      </c>
      <c r="H100" s="42">
        <f t="shared" si="12"/>
        <v>840000</v>
      </c>
      <c r="I100" s="43"/>
    </row>
    <row r="101" spans="1:9">
      <c r="A101" s="56">
        <v>109</v>
      </c>
      <c r="B101" s="53">
        <v>45412</v>
      </c>
      <c r="C101" s="46">
        <f t="shared" si="10"/>
        <v>1.7299999999999999E-2</v>
      </c>
      <c r="D101" s="45">
        <f t="shared" si="11"/>
        <v>0</v>
      </c>
      <c r="E101" s="31">
        <f t="shared" si="9"/>
        <v>1.7299999999999999E-2</v>
      </c>
      <c r="F101" s="25"/>
      <c r="G101" s="28">
        <f t="shared" si="13"/>
        <v>1191.1475409836066</v>
      </c>
      <c r="H101" s="42">
        <f t="shared" si="12"/>
        <v>840000</v>
      </c>
      <c r="I101" s="43"/>
    </row>
    <row r="102" spans="1:9">
      <c r="A102" s="54">
        <v>110</v>
      </c>
      <c r="B102" s="53">
        <v>45443</v>
      </c>
      <c r="C102" s="46">
        <f t="shared" si="10"/>
        <v>1.7299999999999999E-2</v>
      </c>
      <c r="D102" s="45">
        <f t="shared" si="11"/>
        <v>0</v>
      </c>
      <c r="E102" s="31">
        <f t="shared" si="9"/>
        <v>1.7299999999999999E-2</v>
      </c>
      <c r="F102" s="25"/>
      <c r="G102" s="28">
        <f t="shared" si="13"/>
        <v>1230.8524590163934</v>
      </c>
      <c r="H102" s="42">
        <f t="shared" si="12"/>
        <v>840000</v>
      </c>
      <c r="I102" s="43"/>
    </row>
    <row r="103" spans="1:9" ht="14.25" customHeight="1">
      <c r="A103" s="56">
        <v>111</v>
      </c>
      <c r="B103" s="53">
        <v>45473</v>
      </c>
      <c r="C103" s="46">
        <f t="shared" si="10"/>
        <v>1.7299999999999999E-2</v>
      </c>
      <c r="D103" s="45">
        <f t="shared" si="11"/>
        <v>0</v>
      </c>
      <c r="E103" s="31">
        <f t="shared" si="9"/>
        <v>1.7299999999999999E-2</v>
      </c>
      <c r="F103" s="25"/>
      <c r="G103" s="28">
        <f t="shared" si="13"/>
        <v>1191.1475409836066</v>
      </c>
      <c r="H103" s="42">
        <f t="shared" si="12"/>
        <v>840000</v>
      </c>
      <c r="I103" s="43"/>
    </row>
    <row r="104" spans="1:9">
      <c r="A104" s="56">
        <v>112</v>
      </c>
      <c r="B104" s="53">
        <v>45504</v>
      </c>
      <c r="C104" s="46">
        <f t="shared" si="10"/>
        <v>1.7299999999999999E-2</v>
      </c>
      <c r="D104" s="45">
        <f t="shared" si="11"/>
        <v>0</v>
      </c>
      <c r="E104" s="31">
        <f t="shared" si="9"/>
        <v>1.7299999999999999E-2</v>
      </c>
      <c r="F104" s="25"/>
      <c r="G104" s="28">
        <f t="shared" si="13"/>
        <v>1230.8524590163934</v>
      </c>
      <c r="H104" s="42">
        <f t="shared" si="12"/>
        <v>840000</v>
      </c>
      <c r="I104" s="43"/>
    </row>
    <row r="105" spans="1:9" ht="12.75" customHeight="1">
      <c r="A105" s="56">
        <v>113</v>
      </c>
      <c r="B105" s="53">
        <v>45535</v>
      </c>
      <c r="C105" s="46">
        <f t="shared" si="10"/>
        <v>1.7299999999999999E-2</v>
      </c>
      <c r="D105" s="45">
        <f t="shared" si="11"/>
        <v>0</v>
      </c>
      <c r="E105" s="31">
        <f t="shared" si="9"/>
        <v>1.7299999999999999E-2</v>
      </c>
      <c r="F105" s="25"/>
      <c r="G105" s="28">
        <f t="shared" si="13"/>
        <v>1230.8524590163934</v>
      </c>
      <c r="H105" s="42">
        <f t="shared" si="12"/>
        <v>840000</v>
      </c>
      <c r="I105" s="43"/>
    </row>
    <row r="106" spans="1:9">
      <c r="A106" s="54">
        <v>114</v>
      </c>
      <c r="B106" s="52">
        <v>45565</v>
      </c>
      <c r="C106" s="46">
        <f t="shared" si="10"/>
        <v>1.7299999999999999E-2</v>
      </c>
      <c r="D106" s="45">
        <f t="shared" si="11"/>
        <v>0</v>
      </c>
      <c r="E106" s="31">
        <f t="shared" si="9"/>
        <v>1.7299999999999999E-2</v>
      </c>
      <c r="F106" s="25"/>
      <c r="G106" s="28">
        <f t="shared" si="13"/>
        <v>1191.1475409836066</v>
      </c>
      <c r="H106" s="42">
        <f t="shared" si="12"/>
        <v>840000</v>
      </c>
      <c r="I106" s="43"/>
    </row>
    <row r="107" spans="1:9">
      <c r="A107" s="56">
        <v>115</v>
      </c>
      <c r="B107" s="53">
        <v>45596</v>
      </c>
      <c r="C107" s="46">
        <f t="shared" si="10"/>
        <v>1.7299999999999999E-2</v>
      </c>
      <c r="D107" s="45">
        <f t="shared" si="11"/>
        <v>0</v>
      </c>
      <c r="E107" s="31">
        <f t="shared" si="9"/>
        <v>1.7299999999999999E-2</v>
      </c>
      <c r="F107" s="25"/>
      <c r="G107" s="28">
        <f>H106*E106/366*(B107-B106)</f>
        <v>1230.8524590163934</v>
      </c>
      <c r="H107" s="42">
        <f t="shared" si="12"/>
        <v>840000</v>
      </c>
      <c r="I107" s="43"/>
    </row>
    <row r="108" spans="1:9">
      <c r="A108" s="54">
        <v>116</v>
      </c>
      <c r="B108" s="53">
        <v>45626</v>
      </c>
      <c r="C108" s="46">
        <f t="shared" si="10"/>
        <v>1.7299999999999999E-2</v>
      </c>
      <c r="D108" s="45">
        <f t="shared" si="11"/>
        <v>0</v>
      </c>
      <c r="E108" s="31">
        <f t="shared" si="9"/>
        <v>1.7299999999999999E-2</v>
      </c>
      <c r="F108" s="25"/>
      <c r="G108" s="28">
        <f>H107*E107/366*(B108-B107)</f>
        <v>1191.1475409836066</v>
      </c>
      <c r="H108" s="42">
        <f t="shared" si="12"/>
        <v>840000</v>
      </c>
      <c r="I108" s="43"/>
    </row>
    <row r="109" spans="1:9">
      <c r="A109" s="56">
        <v>117</v>
      </c>
      <c r="B109" s="52">
        <v>45657</v>
      </c>
      <c r="C109" s="60">
        <f t="shared" si="10"/>
        <v>1.7299999999999999E-2</v>
      </c>
      <c r="D109" s="61">
        <f t="shared" si="11"/>
        <v>0</v>
      </c>
      <c r="E109" s="62">
        <f t="shared" si="9"/>
        <v>1.7299999999999999E-2</v>
      </c>
      <c r="F109" s="25"/>
      <c r="G109" s="63">
        <f>H108*E108/366*(B109-B108)</f>
        <v>1230.8524590163934</v>
      </c>
      <c r="H109" s="42">
        <f t="shared" si="12"/>
        <v>840000</v>
      </c>
      <c r="I109" s="64">
        <f>SUM(G98:G109)</f>
        <v>15736.382513661203</v>
      </c>
    </row>
    <row r="110" spans="1:9">
      <c r="A110" s="54">
        <v>118</v>
      </c>
      <c r="B110" s="53">
        <v>45688</v>
      </c>
      <c r="C110" s="46">
        <f t="shared" si="10"/>
        <v>1.7299999999999999E-2</v>
      </c>
      <c r="D110" s="45">
        <f t="shared" si="11"/>
        <v>0</v>
      </c>
      <c r="E110" s="31">
        <f t="shared" si="9"/>
        <v>1.7299999999999999E-2</v>
      </c>
      <c r="F110" s="25"/>
      <c r="G110" s="28">
        <f t="shared" ref="G110:G119" si="14">H109*E109/365*(B110-B109)</f>
        <v>1234.2246575342465</v>
      </c>
      <c r="H110" s="42">
        <f t="shared" si="12"/>
        <v>840000</v>
      </c>
      <c r="I110" s="43"/>
    </row>
    <row r="111" spans="1:9">
      <c r="A111" s="56">
        <v>119</v>
      </c>
      <c r="B111" s="53">
        <v>45716</v>
      </c>
      <c r="C111" s="46">
        <f t="shared" si="10"/>
        <v>1.7299999999999999E-2</v>
      </c>
      <c r="D111" s="45">
        <f t="shared" si="11"/>
        <v>0</v>
      </c>
      <c r="E111" s="31">
        <f t="shared" si="9"/>
        <v>1.7299999999999999E-2</v>
      </c>
      <c r="F111" s="25"/>
      <c r="G111" s="28">
        <f t="shared" si="14"/>
        <v>1114.7835616438356</v>
      </c>
      <c r="H111" s="42">
        <f t="shared" si="12"/>
        <v>840000</v>
      </c>
      <c r="I111" s="43"/>
    </row>
    <row r="112" spans="1:9">
      <c r="A112" s="54">
        <v>120</v>
      </c>
      <c r="B112" s="53">
        <v>45747</v>
      </c>
      <c r="C112" s="46">
        <f t="shared" si="10"/>
        <v>1.7299999999999999E-2</v>
      </c>
      <c r="D112" s="45">
        <f t="shared" si="11"/>
        <v>0</v>
      </c>
      <c r="E112" s="31">
        <f t="shared" si="9"/>
        <v>1.7299999999999999E-2</v>
      </c>
      <c r="F112" s="25">
        <v>280000</v>
      </c>
      <c r="G112" s="28">
        <f t="shared" si="14"/>
        <v>1234.2246575342465</v>
      </c>
      <c r="H112" s="42">
        <f t="shared" ref="H112:H119" si="15">H111-F112</f>
        <v>560000</v>
      </c>
      <c r="I112" s="43"/>
    </row>
    <row r="113" spans="1:9">
      <c r="A113" s="56">
        <v>121</v>
      </c>
      <c r="B113" s="53">
        <v>45777</v>
      </c>
      <c r="C113" s="46">
        <f t="shared" si="10"/>
        <v>1.7299999999999999E-2</v>
      </c>
      <c r="D113" s="45">
        <f t="shared" si="11"/>
        <v>0</v>
      </c>
      <c r="E113" s="31">
        <f t="shared" si="9"/>
        <v>1.7299999999999999E-2</v>
      </c>
      <c r="F113" s="25"/>
      <c r="G113" s="28">
        <f t="shared" si="14"/>
        <v>796.27397260273972</v>
      </c>
      <c r="H113" s="42">
        <f t="shared" si="15"/>
        <v>560000</v>
      </c>
      <c r="I113" s="43"/>
    </row>
    <row r="114" spans="1:9">
      <c r="A114" s="54">
        <v>122</v>
      </c>
      <c r="B114" s="53">
        <v>45808</v>
      </c>
      <c r="C114" s="46">
        <f t="shared" si="10"/>
        <v>1.7299999999999999E-2</v>
      </c>
      <c r="D114" s="45">
        <f t="shared" si="11"/>
        <v>0</v>
      </c>
      <c r="E114" s="31">
        <f t="shared" si="9"/>
        <v>1.7299999999999999E-2</v>
      </c>
      <c r="F114" s="25"/>
      <c r="G114" s="28">
        <f t="shared" si="14"/>
        <v>822.81643835616444</v>
      </c>
      <c r="H114" s="42">
        <f t="shared" si="15"/>
        <v>560000</v>
      </c>
      <c r="I114" s="43"/>
    </row>
    <row r="115" spans="1:9">
      <c r="A115" s="56">
        <v>123</v>
      </c>
      <c r="B115" s="53">
        <v>45838</v>
      </c>
      <c r="C115" s="46">
        <f t="shared" si="10"/>
        <v>1.7299999999999999E-2</v>
      </c>
      <c r="D115" s="45">
        <f t="shared" si="11"/>
        <v>0</v>
      </c>
      <c r="E115" s="31">
        <f t="shared" si="9"/>
        <v>1.7299999999999999E-2</v>
      </c>
      <c r="F115" s="25"/>
      <c r="G115" s="28">
        <f t="shared" si="14"/>
        <v>796.27397260273972</v>
      </c>
      <c r="H115" s="42">
        <f t="shared" si="15"/>
        <v>560000</v>
      </c>
      <c r="I115" s="43"/>
    </row>
    <row r="116" spans="1:9">
      <c r="A116" s="54">
        <v>124</v>
      </c>
      <c r="B116" s="53">
        <v>45869</v>
      </c>
      <c r="C116" s="46">
        <f t="shared" si="10"/>
        <v>1.7299999999999999E-2</v>
      </c>
      <c r="D116" s="45">
        <f t="shared" si="11"/>
        <v>0</v>
      </c>
      <c r="E116" s="31">
        <f t="shared" si="9"/>
        <v>1.7299999999999999E-2</v>
      </c>
      <c r="F116" s="25"/>
      <c r="G116" s="28">
        <f t="shared" si="14"/>
        <v>822.81643835616444</v>
      </c>
      <c r="H116" s="42">
        <f t="shared" si="15"/>
        <v>560000</v>
      </c>
      <c r="I116" s="43"/>
    </row>
    <row r="117" spans="1:9">
      <c r="A117" s="56">
        <v>125</v>
      </c>
      <c r="B117" s="53">
        <v>45900</v>
      </c>
      <c r="C117" s="46">
        <f t="shared" si="10"/>
        <v>1.7299999999999999E-2</v>
      </c>
      <c r="D117" s="45">
        <f t="shared" si="11"/>
        <v>0</v>
      </c>
      <c r="E117" s="31">
        <f t="shared" si="9"/>
        <v>1.7299999999999999E-2</v>
      </c>
      <c r="F117" s="25"/>
      <c r="G117" s="28">
        <f t="shared" si="14"/>
        <v>822.81643835616444</v>
      </c>
      <c r="H117" s="42">
        <f t="shared" si="15"/>
        <v>560000</v>
      </c>
      <c r="I117" s="43"/>
    </row>
    <row r="118" spans="1:9">
      <c r="A118" s="54">
        <v>126</v>
      </c>
      <c r="B118" s="53">
        <v>45930</v>
      </c>
      <c r="C118" s="46">
        <f t="shared" si="10"/>
        <v>1.7299999999999999E-2</v>
      </c>
      <c r="D118" s="45">
        <f t="shared" si="11"/>
        <v>0</v>
      </c>
      <c r="E118" s="31">
        <f t="shared" si="9"/>
        <v>1.7299999999999999E-2</v>
      </c>
      <c r="F118" s="25"/>
      <c r="G118" s="28">
        <f t="shared" si="14"/>
        <v>796.27397260273972</v>
      </c>
      <c r="H118" s="42">
        <f t="shared" si="15"/>
        <v>560000</v>
      </c>
      <c r="I118" s="43"/>
    </row>
    <row r="119" spans="1:9">
      <c r="A119" s="56">
        <v>127</v>
      </c>
      <c r="B119" s="53">
        <v>45961</v>
      </c>
      <c r="C119" s="46">
        <f t="shared" si="10"/>
        <v>1.7299999999999999E-2</v>
      </c>
      <c r="D119" s="45">
        <f t="shared" si="11"/>
        <v>0</v>
      </c>
      <c r="E119" s="31">
        <f t="shared" si="9"/>
        <v>1.7299999999999999E-2</v>
      </c>
      <c r="F119" s="25"/>
      <c r="G119" s="28">
        <f t="shared" si="14"/>
        <v>822.81643835616444</v>
      </c>
      <c r="H119" s="42">
        <f t="shared" si="15"/>
        <v>560000</v>
      </c>
      <c r="I119" s="43"/>
    </row>
    <row r="120" spans="1:9">
      <c r="A120" s="56">
        <v>128</v>
      </c>
      <c r="B120" s="53">
        <v>45991</v>
      </c>
      <c r="C120" s="46">
        <f t="shared" si="10"/>
        <v>1.7299999999999999E-2</v>
      </c>
      <c r="D120" s="45">
        <f t="shared" si="11"/>
        <v>0</v>
      </c>
      <c r="E120" s="31">
        <f t="shared" si="9"/>
        <v>1.7299999999999999E-2</v>
      </c>
      <c r="F120" s="25"/>
      <c r="G120" s="28">
        <f t="shared" ref="G120:G131" si="16">H119*E119/365*(B120-B119)</f>
        <v>796.27397260273972</v>
      </c>
      <c r="H120" s="42">
        <f t="shared" ref="H120:H135" si="17">H119-F120</f>
        <v>560000</v>
      </c>
      <c r="I120" s="43"/>
    </row>
    <row r="121" spans="1:9">
      <c r="A121" s="59">
        <v>129</v>
      </c>
      <c r="B121" s="52">
        <v>46022</v>
      </c>
      <c r="C121" s="60">
        <f t="shared" si="10"/>
        <v>1.7299999999999999E-2</v>
      </c>
      <c r="D121" s="61">
        <f t="shared" si="11"/>
        <v>0</v>
      </c>
      <c r="E121" s="62">
        <f t="shared" si="9"/>
        <v>1.7299999999999999E-2</v>
      </c>
      <c r="F121" s="25"/>
      <c r="G121" s="63">
        <f t="shared" si="16"/>
        <v>822.81643835616444</v>
      </c>
      <c r="H121" s="42">
        <f t="shared" si="17"/>
        <v>560000</v>
      </c>
      <c r="I121" s="64">
        <f>SUM(G110:G121)</f>
        <v>10882.410958904111</v>
      </c>
    </row>
    <row r="122" spans="1:9">
      <c r="A122" s="56">
        <v>130</v>
      </c>
      <c r="B122" s="53">
        <v>46053</v>
      </c>
      <c r="C122" s="46">
        <f t="shared" si="10"/>
        <v>1.7299999999999999E-2</v>
      </c>
      <c r="D122" s="45">
        <f t="shared" si="11"/>
        <v>0</v>
      </c>
      <c r="E122" s="31">
        <f t="shared" si="9"/>
        <v>1.7299999999999999E-2</v>
      </c>
      <c r="F122" s="25"/>
      <c r="G122" s="28">
        <f t="shared" si="16"/>
        <v>822.81643835616444</v>
      </c>
      <c r="H122" s="42">
        <f t="shared" si="17"/>
        <v>560000</v>
      </c>
      <c r="I122" s="43"/>
    </row>
    <row r="123" spans="1:9">
      <c r="A123" s="56">
        <v>131</v>
      </c>
      <c r="B123" s="53">
        <v>46081</v>
      </c>
      <c r="C123" s="46">
        <f t="shared" si="10"/>
        <v>1.7299999999999999E-2</v>
      </c>
      <c r="D123" s="45">
        <f t="shared" si="11"/>
        <v>0</v>
      </c>
      <c r="E123" s="31">
        <f t="shared" si="9"/>
        <v>1.7299999999999999E-2</v>
      </c>
      <c r="F123" s="25"/>
      <c r="G123" s="28">
        <f t="shared" si="16"/>
        <v>743.18904109589039</v>
      </c>
      <c r="H123" s="42">
        <f t="shared" si="17"/>
        <v>560000</v>
      </c>
      <c r="I123" s="43"/>
    </row>
    <row r="124" spans="1:9">
      <c r="A124" s="56">
        <v>132</v>
      </c>
      <c r="B124" s="53">
        <v>46112</v>
      </c>
      <c r="C124" s="46">
        <f t="shared" si="10"/>
        <v>1.7299999999999999E-2</v>
      </c>
      <c r="D124" s="45">
        <f t="shared" si="11"/>
        <v>0</v>
      </c>
      <c r="E124" s="31">
        <f t="shared" si="9"/>
        <v>1.7299999999999999E-2</v>
      </c>
      <c r="F124" s="25">
        <v>280000</v>
      </c>
      <c r="G124" s="28">
        <f t="shared" si="16"/>
        <v>822.81643835616444</v>
      </c>
      <c r="H124" s="42">
        <f t="shared" si="17"/>
        <v>280000</v>
      </c>
      <c r="I124" s="43"/>
    </row>
    <row r="125" spans="1:9">
      <c r="A125" s="56">
        <v>133</v>
      </c>
      <c r="B125" s="53">
        <v>46142</v>
      </c>
      <c r="C125" s="46">
        <f t="shared" si="10"/>
        <v>1.7299999999999999E-2</v>
      </c>
      <c r="D125" s="45">
        <f t="shared" si="11"/>
        <v>0</v>
      </c>
      <c r="E125" s="31">
        <f t="shared" si="9"/>
        <v>1.7299999999999999E-2</v>
      </c>
      <c r="F125" s="25"/>
      <c r="G125" s="28">
        <f t="shared" si="16"/>
        <v>398.13698630136986</v>
      </c>
      <c r="H125" s="42">
        <f t="shared" si="17"/>
        <v>280000</v>
      </c>
      <c r="I125" s="43"/>
    </row>
    <row r="126" spans="1:9">
      <c r="A126" s="56">
        <v>134</v>
      </c>
      <c r="B126" s="53">
        <v>46173</v>
      </c>
      <c r="C126" s="46">
        <f t="shared" si="10"/>
        <v>1.7299999999999999E-2</v>
      </c>
      <c r="D126" s="45">
        <f t="shared" si="11"/>
        <v>0</v>
      </c>
      <c r="E126" s="31">
        <f t="shared" si="9"/>
        <v>1.7299999999999999E-2</v>
      </c>
      <c r="F126" s="25"/>
      <c r="G126" s="28">
        <f t="shared" si="16"/>
        <v>411.40821917808222</v>
      </c>
      <c r="H126" s="42">
        <f t="shared" si="17"/>
        <v>280000</v>
      </c>
      <c r="I126" s="43"/>
    </row>
    <row r="127" spans="1:9">
      <c r="A127" s="56">
        <v>135</v>
      </c>
      <c r="B127" s="53">
        <v>46203</v>
      </c>
      <c r="C127" s="46">
        <f t="shared" si="10"/>
        <v>1.7299999999999999E-2</v>
      </c>
      <c r="D127" s="45">
        <f t="shared" si="11"/>
        <v>0</v>
      </c>
      <c r="E127" s="31">
        <f t="shared" si="9"/>
        <v>1.7299999999999999E-2</v>
      </c>
      <c r="F127" s="25"/>
      <c r="G127" s="28">
        <f t="shared" si="16"/>
        <v>398.13698630136986</v>
      </c>
      <c r="H127" s="42">
        <f t="shared" si="17"/>
        <v>280000</v>
      </c>
      <c r="I127" s="43"/>
    </row>
    <row r="128" spans="1:9">
      <c r="A128" s="56">
        <v>136</v>
      </c>
      <c r="B128" s="53">
        <v>46234</v>
      </c>
      <c r="C128" s="46">
        <f t="shared" si="10"/>
        <v>1.7299999999999999E-2</v>
      </c>
      <c r="D128" s="45">
        <f t="shared" si="11"/>
        <v>0</v>
      </c>
      <c r="E128" s="31">
        <f t="shared" si="9"/>
        <v>1.7299999999999999E-2</v>
      </c>
      <c r="F128" s="25"/>
      <c r="G128" s="28">
        <f t="shared" si="16"/>
        <v>411.40821917808222</v>
      </c>
      <c r="H128" s="42">
        <f t="shared" si="17"/>
        <v>280000</v>
      </c>
      <c r="I128" s="43"/>
    </row>
    <row r="129" spans="1:9">
      <c r="A129" s="56">
        <v>137</v>
      </c>
      <c r="B129" s="53">
        <v>46265</v>
      </c>
      <c r="C129" s="46">
        <f t="shared" ref="C129:D132" si="18">C128</f>
        <v>1.7299999999999999E-2</v>
      </c>
      <c r="D129" s="45">
        <f t="shared" si="18"/>
        <v>0</v>
      </c>
      <c r="E129" s="31">
        <f t="shared" ref="E129:E136" si="19">C129+D129</f>
        <v>1.7299999999999999E-2</v>
      </c>
      <c r="F129" s="25"/>
      <c r="G129" s="28">
        <f t="shared" si="16"/>
        <v>411.40821917808222</v>
      </c>
      <c r="H129" s="42">
        <f t="shared" si="17"/>
        <v>280000</v>
      </c>
      <c r="I129" s="43"/>
    </row>
    <row r="130" spans="1:9">
      <c r="A130" s="56">
        <v>138</v>
      </c>
      <c r="B130" s="53">
        <v>46295</v>
      </c>
      <c r="C130" s="46">
        <f t="shared" si="18"/>
        <v>1.7299999999999999E-2</v>
      </c>
      <c r="D130" s="45">
        <f t="shared" si="18"/>
        <v>0</v>
      </c>
      <c r="E130" s="31">
        <f t="shared" si="19"/>
        <v>1.7299999999999999E-2</v>
      </c>
      <c r="F130" s="25"/>
      <c r="G130" s="28">
        <f t="shared" si="16"/>
        <v>398.13698630136986</v>
      </c>
      <c r="H130" s="42">
        <f t="shared" si="17"/>
        <v>280000</v>
      </c>
      <c r="I130" s="43"/>
    </row>
    <row r="131" spans="1:9">
      <c r="A131" s="56">
        <v>139</v>
      </c>
      <c r="B131" s="53">
        <v>46326</v>
      </c>
      <c r="C131" s="46">
        <f t="shared" si="18"/>
        <v>1.7299999999999999E-2</v>
      </c>
      <c r="D131" s="45">
        <f t="shared" si="18"/>
        <v>0</v>
      </c>
      <c r="E131" s="31">
        <f t="shared" si="19"/>
        <v>1.7299999999999999E-2</v>
      </c>
      <c r="F131" s="25"/>
      <c r="G131" s="28">
        <f t="shared" si="16"/>
        <v>411.40821917808222</v>
      </c>
      <c r="H131" s="42">
        <f t="shared" si="17"/>
        <v>280000</v>
      </c>
      <c r="I131" s="43"/>
    </row>
    <row r="132" spans="1:9">
      <c r="A132" s="56">
        <v>140</v>
      </c>
      <c r="B132" s="53">
        <v>46356</v>
      </c>
      <c r="C132" s="46">
        <f t="shared" si="18"/>
        <v>1.7299999999999999E-2</v>
      </c>
      <c r="D132" s="45">
        <f t="shared" si="18"/>
        <v>0</v>
      </c>
      <c r="E132" s="31">
        <f t="shared" si="19"/>
        <v>1.7299999999999999E-2</v>
      </c>
      <c r="F132" s="25"/>
      <c r="G132" s="28">
        <f>H131*E131/365*(B132-B131)</f>
        <v>398.13698630136986</v>
      </c>
      <c r="H132" s="42">
        <f t="shared" si="17"/>
        <v>280000</v>
      </c>
      <c r="I132" s="43"/>
    </row>
    <row r="133" spans="1:9">
      <c r="A133" s="59">
        <v>141</v>
      </c>
      <c r="B133" s="52">
        <v>46387</v>
      </c>
      <c r="C133" s="60">
        <f t="shared" ref="C133:D133" si="20">C132</f>
        <v>1.7299999999999999E-2</v>
      </c>
      <c r="D133" s="61">
        <f t="shared" si="20"/>
        <v>0</v>
      </c>
      <c r="E133" s="62">
        <f t="shared" si="19"/>
        <v>1.7299999999999999E-2</v>
      </c>
      <c r="F133" s="25"/>
      <c r="G133" s="63">
        <f t="shared" ref="G133:G135" si="21">H132*E132/365*(B133-B132)</f>
        <v>411.40821917808222</v>
      </c>
      <c r="H133" s="42">
        <f t="shared" si="17"/>
        <v>280000</v>
      </c>
      <c r="I133" s="64">
        <f>SUM(G122:G133)</f>
        <v>6038.41095890411</v>
      </c>
    </row>
    <row r="134" spans="1:9">
      <c r="A134" s="56">
        <v>142</v>
      </c>
      <c r="B134" s="53">
        <v>46418</v>
      </c>
      <c r="C134" s="46">
        <f t="shared" ref="C134:D134" si="22">C133</f>
        <v>1.7299999999999999E-2</v>
      </c>
      <c r="D134" s="45">
        <f t="shared" si="22"/>
        <v>0</v>
      </c>
      <c r="E134" s="31">
        <f t="shared" si="19"/>
        <v>1.7299999999999999E-2</v>
      </c>
      <c r="F134" s="25"/>
      <c r="G134" s="28">
        <f t="shared" si="21"/>
        <v>411.40821917808222</v>
      </c>
      <c r="H134" s="42">
        <f t="shared" si="17"/>
        <v>280000</v>
      </c>
      <c r="I134" s="43"/>
    </row>
    <row r="135" spans="1:9">
      <c r="A135" s="56">
        <v>143</v>
      </c>
      <c r="B135" s="53">
        <v>46446</v>
      </c>
      <c r="C135" s="46">
        <f t="shared" ref="C135:D135" si="23">C134</f>
        <v>1.7299999999999999E-2</v>
      </c>
      <c r="D135" s="45">
        <f t="shared" si="23"/>
        <v>0</v>
      </c>
      <c r="E135" s="31">
        <f t="shared" si="19"/>
        <v>1.7299999999999999E-2</v>
      </c>
      <c r="F135" s="25"/>
      <c r="G135" s="28">
        <f t="shared" si="21"/>
        <v>371.59452054794519</v>
      </c>
      <c r="H135" s="42">
        <f t="shared" si="17"/>
        <v>280000</v>
      </c>
      <c r="I135" s="43"/>
    </row>
    <row r="136" spans="1:9">
      <c r="A136" s="59">
        <v>144</v>
      </c>
      <c r="B136" s="52">
        <v>46477</v>
      </c>
      <c r="C136" s="60">
        <f>C135</f>
        <v>1.7299999999999999E-2</v>
      </c>
      <c r="D136" s="61">
        <f>D135</f>
        <v>0</v>
      </c>
      <c r="E136" s="62">
        <f t="shared" si="19"/>
        <v>1.7299999999999999E-2</v>
      </c>
      <c r="F136" s="25">
        <v>280000</v>
      </c>
      <c r="G136" s="63">
        <f>H135*E135/365*(B136-B135)</f>
        <v>411.40821917808222</v>
      </c>
      <c r="H136" s="42">
        <f>H135-F136</f>
        <v>0</v>
      </c>
      <c r="I136" s="64">
        <f>SUM(G134:G136)</f>
        <v>1194.4109589041095</v>
      </c>
    </row>
    <row r="137" spans="1:9">
      <c r="A137" s="54"/>
      <c r="B137" s="68" t="s">
        <v>10</v>
      </c>
      <c r="C137" s="69"/>
      <c r="D137" s="69"/>
      <c r="E137" s="69"/>
      <c r="F137" s="26">
        <f>SUM(F15:F136)</f>
        <v>2800000</v>
      </c>
      <c r="G137" s="26">
        <f>SUM(G15:G136)</f>
        <v>250249.03899992505</v>
      </c>
      <c r="H137" s="47" t="s">
        <v>16</v>
      </c>
      <c r="I137" s="43">
        <f>SUM(I15:I136)</f>
        <v>250249.03899992511</v>
      </c>
    </row>
  </sheetData>
  <mergeCells count="8">
    <mergeCell ref="H1:I1"/>
    <mergeCell ref="B137:E137"/>
    <mergeCell ref="B4:E4"/>
    <mergeCell ref="B8:D8"/>
    <mergeCell ref="B5:D5"/>
    <mergeCell ref="B7:D7"/>
    <mergeCell ref="B10:D10"/>
    <mergeCell ref="A1:D1"/>
  </mergeCells>
  <phoneticPr fontId="0" type="noConversion"/>
  <printOptions horizontalCentered="1"/>
  <pageMargins left="0" right="0" top="0.59055118110236227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"/>
  <sheetViews>
    <sheetView topLeftCell="A115" workbookViewId="0">
      <selection activeCell="G140" sqref="G140:G141"/>
    </sheetView>
  </sheetViews>
  <sheetFormatPr defaultRowHeight="12.75"/>
  <cols>
    <col min="1" max="3" width="9.140625" style="1"/>
    <col min="4" max="5" width="9.140625" style="2"/>
    <col min="6" max="6" width="9.140625" style="4"/>
    <col min="7" max="16384" width="9.140625" style="3"/>
  </cols>
  <sheetData/>
  <phoneticPr fontId="0" type="noConversion"/>
  <printOptions horizontalCentered="1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sqref="A1:IV65536"/>
    </sheetView>
  </sheetViews>
  <sheetFormatPr defaultRowHeight="12.75"/>
  <cols>
    <col min="1" max="3" width="9.140625" style="1"/>
    <col min="4" max="5" width="9.140625" style="2"/>
    <col min="6" max="6" width="9.140625" style="4"/>
    <col min="7" max="16384" width="9.140625" style="3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Marcin</cp:lastModifiedBy>
  <cp:lastPrinted>2017-05-11T13:12:25Z</cp:lastPrinted>
  <dcterms:created xsi:type="dcterms:W3CDTF">1997-02-26T13:46:56Z</dcterms:created>
  <dcterms:modified xsi:type="dcterms:W3CDTF">2017-05-20T19:14:51Z</dcterms:modified>
</cp:coreProperties>
</file>